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62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<sst xmlns="http://schemas.openxmlformats.org/spreadsheetml/2006/main" count="376" uniqueCount="209">
  <si>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</si>
  <si>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</si>
  <si>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</si>
  <si>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</si>
  <si>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</si>
  <si>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</si>
  <si>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</si>
  <si>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</si>
  <si>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</si>
  <si>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</si>
  <si>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</si>
  <si>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</si>
  <si>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</si>
  <si>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</si>
  <si>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</si>
  <si>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</si>
  <si>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</si>
  <si>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</si>
  <si>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</si>
  <si>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</si>
  <si>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</si>
  <si>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</si>
  <si>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</si>
  <si>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</si>
  <si>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</si>
  <si>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</si>
  <si>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</si>
  <si>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</si>
  <si>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</si>
  <si>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</si>
  <si>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</si>
  <si>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</si>
  <si>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</si>
  <si>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</si>
  <si>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</si>
  <si>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</si>
  <si>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</si>
  <si>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</si>
  <si>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</si>
  <si>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</si>
  <si>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</si>
  <si>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</si>
  <si>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</si>
  <si>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</si>
  <si>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</si>
  <si>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</si>
  <si>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</si>
  <si>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</si>
  <si>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</si>
  <si>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</si>
  <si>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</si>
  <si>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</si>
  <si>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</si>
  <si>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</si>
  <si>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</si>
  <si>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</si>
  <si>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</si>
  <si>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</si>
  <si>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</si>
  <si>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</si>
  <si>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</si>
  <si>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</si>
  <si>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</si>
  <si>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</si>
  <si>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</si>
  <si>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</si>
  <si>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</si>
  <si>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</si>
  <si>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</si>
  <si>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</si>
  <si>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</si>
  <si>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</si>
  <si>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</si>
  <si>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</si>
  <si>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</si>
  <si>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</si>
  <si>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</si>
  <si>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</si>
  <si>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</si>
  <si>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</si>
  <si>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</si>
  <si>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</si>
  <si>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</si>
  <si>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</si>
  <si>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</si>
  <si>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</si>
  <si>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</si>
  <si>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</si>
  <si>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</si>
  <si>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</si>
  <si>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</si>
  <si>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</si>
  <si>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</si>
  <si>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</si>
  <si>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</si>
  <si>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</si>
  <si>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</si>
  <si>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</si>
  <si>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</si>
  <si>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</si>
  <si>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</si>
  <si>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</si>
  <si>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</si>
  <si>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</si>
  <si>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</si>
  <si>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</si>
  <si>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</si>
  <si>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</si>
  <si>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</si>
  <si>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</si>
  <si>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</si>
  <si>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</si>
  <si>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</si>
  <si>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</si>
  <si>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</si>
  <si>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</si>
  <si>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</si>
  <si>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</si>
  <si>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</si>
  <si>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</si>
  <si>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</si>
  <si>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</si>
  <si>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</si>
  <si>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</si>
  <si>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</si>
  <si>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</si>
  <si>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</si>
  <si>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</si>
  <si>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</si>
  <si>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</si>
  <si>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</si>
  <si>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</si>
  <si>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</si>
  <si>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</si>
  <si>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</si>
  <si>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</si>
  <si>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</si>
  <si>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</si>
  <si>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</si>
  <si>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</si>
  <si>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</si>
  <si>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</si>
  <si>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</si>
  <si>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</si>
  <si>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</si>
  <si>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</si>
  <si>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</si>
  <si>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</si>
  <si>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</si>
  <si>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</si>
  <si>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</si>
  <si>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</si>
  <si>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</si>
  <si>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</si>
  <si>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</si>
  <si>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</si>
  <si>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B) RASHODI - UVOĐENJE NOVIH PROGRAMA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</si>
  <si>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</si>
  <si>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</si>
  <si>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</si>
  <si>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</si>
  <si>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</si>
  <si>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</si>
  <si>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</si>
  <si>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</si>
  <si>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</si>
  <si>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</si>
  <si>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</si>
  <si>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</si>
  <si>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</si>
  <si>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</si>
  <si>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</si>
  <si>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</si>
  <si>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</si>
  <si>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</si>
  <si>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</si>
  <si>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</si>
  <si>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</si>
  <si>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</si>
  <si>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</si>
  <si>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Kap.pomoći iu EU sredstava</t>
  </si>
  <si>
    <t>Nak.građ.i kuć. na tem.osig. EU</t>
  </si>
  <si>
    <t>OSNOVNA ŠKOLA VLADIMIR BOSNAR STUBIČKE TOPLICE, Strmečka cesta 5a, Stubičke Toplice</t>
  </si>
  <si>
    <t>Pomoći</t>
  </si>
  <si>
    <t>Premije osiguranja učenika</t>
  </si>
  <si>
    <t>Nakn.zbog nezap.osoba s inv.</t>
  </si>
  <si>
    <t>Drž.pror.</t>
  </si>
  <si>
    <t>dop.sr.KZŽ</t>
  </si>
  <si>
    <t>Pos.namj.</t>
  </si>
  <si>
    <t>Vlastiti</t>
  </si>
  <si>
    <t>Nak. građ. I kućanstvima u naravi.</t>
  </si>
  <si>
    <t>HZZ</t>
  </si>
  <si>
    <t>Udžbenici</t>
  </si>
  <si>
    <t>Projekt Baltazar, COOR</t>
  </si>
  <si>
    <t>COOR</t>
  </si>
  <si>
    <t>Dopr.zadravstveni na plaću 16,5 %</t>
  </si>
  <si>
    <t>Rezulta poslovanja</t>
  </si>
  <si>
    <t>Manjak prihoda poslovanja</t>
  </si>
  <si>
    <t>18.10.2023.</t>
  </si>
  <si>
    <t>2024.</t>
  </si>
  <si>
    <t>2025.</t>
  </si>
  <si>
    <t>2026.</t>
  </si>
  <si>
    <t>Pomoći JLS</t>
  </si>
  <si>
    <t>Shema</t>
  </si>
  <si>
    <t>Ostale pristojbe i naknade</t>
  </si>
  <si>
    <t>Dec</t>
  </si>
  <si>
    <t>Ostale tekuće donacije u naravi</t>
  </si>
  <si>
    <t>PRIJEDLOG FINANCIJSKOG PLANA ZA 2024.GODINU</t>
  </si>
  <si>
    <t>PROJEKCIJA ZA 2025. I 2026. GODINU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</si>
</sst>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2" fillId="13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2" fillId="7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" fillId="8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2" fillId="36" borderId="10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3" fontId="3" fillId="37" borderId="10" xfId="0" applyNumberFormat="1" applyFont="1" applyFill="1" applyBorder="1" applyAlignment="1">
      <alignment/>
    </xf>
    <xf numFmtId="0" fontId="3" fillId="37" borderId="0" xfId="0" applyFont="1" applyFill="1" applyAlignment="1">
      <alignment/>
    </xf>
    <xf numFmtId="3" fontId="3" fillId="37" borderId="1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3" fillId="15" borderId="0" xfId="0" applyFont="1" applyFill="1" applyAlignment="1">
      <alignment/>
    </xf>
    <xf numFmtId="3" fontId="3" fillId="17" borderId="10" xfId="0" applyNumberFormat="1" applyFont="1" applyFill="1" applyBorder="1" applyAlignment="1">
      <alignment/>
    </xf>
    <xf numFmtId="0" fontId="0" fillId="17" borderId="0" xfId="0" applyFill="1" applyAlignment="1">
      <alignment/>
    </xf>
    <xf numFmtId="3" fontId="2" fillId="38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zoomScalePageLayoutView="0" workbookViewId="0" topLeftCell="A72">
      <selection activeCell="C84" sqref="C84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67" t="s">
        <v>207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5.75">
      <c r="A2" s="67" t="s">
        <v>208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6:13" ht="12.75">
      <c r="F3" s="74"/>
      <c r="G3" s="74"/>
      <c r="M3" s="49" t="s">
        <v>198</v>
      </c>
    </row>
    <row r="4" spans="2:8" ht="12.75">
      <c r="B4" s="68" t="s">
        <v>182</v>
      </c>
      <c r="C4" s="68"/>
      <c r="D4" s="68"/>
      <c r="E4" s="68"/>
      <c r="F4" s="68"/>
      <c r="G4" s="68"/>
      <c r="H4" s="68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69" t="s">
        <v>36</v>
      </c>
      <c r="D7" s="70"/>
      <c r="E7" s="70"/>
      <c r="F7" s="70"/>
      <c r="G7" s="70"/>
      <c r="H7" s="70"/>
      <c r="I7" s="70"/>
      <c r="J7" s="70"/>
      <c r="K7" s="71"/>
      <c r="L7" s="20"/>
    </row>
    <row r="8" spans="1:14" ht="13.5" thickBot="1">
      <c r="A8" s="4"/>
      <c r="B8" s="4"/>
      <c r="C8" s="69" t="s">
        <v>35</v>
      </c>
      <c r="D8" s="70"/>
      <c r="E8" s="71"/>
      <c r="F8" s="5" t="s">
        <v>67</v>
      </c>
      <c r="G8" s="5" t="s">
        <v>68</v>
      </c>
      <c r="H8" s="5" t="s">
        <v>70</v>
      </c>
      <c r="I8" s="5" t="s">
        <v>71</v>
      </c>
      <c r="J8" s="5" t="s">
        <v>191</v>
      </c>
      <c r="K8" s="5" t="s">
        <v>92</v>
      </c>
      <c r="L8" s="22" t="s">
        <v>72</v>
      </c>
      <c r="M8" s="65" t="s">
        <v>112</v>
      </c>
      <c r="N8" s="66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183</v>
      </c>
      <c r="G9" s="9" t="s">
        <v>90</v>
      </c>
      <c r="H9" s="8" t="s">
        <v>4</v>
      </c>
      <c r="I9" s="8" t="s">
        <v>5</v>
      </c>
      <c r="J9" s="8" t="s">
        <v>191</v>
      </c>
      <c r="K9" s="8" t="s">
        <v>93</v>
      </c>
      <c r="L9" s="42" t="s">
        <v>199</v>
      </c>
      <c r="M9" s="43" t="s">
        <v>200</v>
      </c>
      <c r="N9" s="44" t="s">
        <v>201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879210</v>
      </c>
      <c r="D11" s="30">
        <f t="shared" si="0"/>
        <v>15587</v>
      </c>
      <c r="E11" s="30">
        <f t="shared" si="0"/>
        <v>26880</v>
      </c>
      <c r="F11" s="30">
        <f t="shared" si="0"/>
        <v>50000</v>
      </c>
      <c r="G11" s="30">
        <v>16650</v>
      </c>
      <c r="H11" s="30">
        <f t="shared" si="0"/>
        <v>800</v>
      </c>
      <c r="I11" s="30">
        <f t="shared" si="0"/>
        <v>700</v>
      </c>
      <c r="J11" s="30">
        <f t="shared" si="0"/>
        <v>0</v>
      </c>
      <c r="K11" s="30">
        <f t="shared" si="0"/>
        <v>0</v>
      </c>
      <c r="L11" s="41">
        <f>SUM(C11:K11)</f>
        <v>989827</v>
      </c>
      <c r="M11" s="47">
        <v>989827</v>
      </c>
      <c r="N11" s="45">
        <v>989827</v>
      </c>
    </row>
    <row r="12" spans="1:14" ht="12.75">
      <c r="A12" s="10">
        <v>63</v>
      </c>
      <c r="B12" s="10" t="s">
        <v>9</v>
      </c>
      <c r="C12" s="30">
        <f aca="true" t="shared" si="1" ref="C12:K12">SUM(C13:C36)</f>
        <v>879210</v>
      </c>
      <c r="D12" s="30">
        <f t="shared" si="1"/>
        <v>0</v>
      </c>
      <c r="E12" s="30">
        <f t="shared" si="1"/>
        <v>0</v>
      </c>
      <c r="F12" s="30">
        <f>SUM(F13:F61)</f>
        <v>50000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48">
        <f>SUM(C12:K12)</f>
        <v>929210</v>
      </c>
      <c r="M12" s="48"/>
      <c r="N12" s="48"/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aca="true" t="shared" si="2" ref="L16:L60">SUM(C16:K16)</f>
        <v>0</v>
      </c>
      <c r="M16" s="31"/>
      <c r="N16" s="31"/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/>
      <c r="H21" s="32"/>
      <c r="I21" s="32"/>
      <c r="J21" s="32"/>
      <c r="K21" s="32"/>
      <c r="L21" s="32">
        <f t="shared" si="2"/>
        <v>0</v>
      </c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170</v>
      </c>
      <c r="C23" s="32">
        <v>869210</v>
      </c>
      <c r="D23" s="32"/>
      <c r="E23" s="32"/>
      <c r="F23" s="32"/>
      <c r="G23" s="30"/>
      <c r="H23" s="32"/>
      <c r="I23" s="32"/>
      <c r="J23" s="32"/>
      <c r="K23" s="32"/>
      <c r="L23" s="32">
        <f t="shared" si="2"/>
        <v>869210</v>
      </c>
      <c r="M23" s="31"/>
      <c r="N23" s="31"/>
    </row>
    <row r="24" spans="1:14" ht="12.75">
      <c r="A24" s="6">
        <v>63613</v>
      </c>
      <c r="B24" s="6" t="s">
        <v>168</v>
      </c>
      <c r="C24" s="32"/>
      <c r="D24" s="32"/>
      <c r="E24" s="32"/>
      <c r="F24" s="32">
        <v>47350</v>
      </c>
      <c r="G24" s="30"/>
      <c r="H24" s="32"/>
      <c r="I24" s="32"/>
      <c r="J24" s="32"/>
      <c r="K24" s="32"/>
      <c r="L24" s="32">
        <f t="shared" si="2"/>
        <v>47350</v>
      </c>
      <c r="M24" s="31"/>
      <c r="N24" s="31"/>
    </row>
    <row r="25" spans="1:14" ht="12.75">
      <c r="A25" s="6">
        <v>63622</v>
      </c>
      <c r="B25" s="6" t="s">
        <v>174</v>
      </c>
      <c r="C25" s="32">
        <v>10000</v>
      </c>
      <c r="D25" s="32"/>
      <c r="E25" s="32"/>
      <c r="F25" s="32"/>
      <c r="G25" s="30"/>
      <c r="H25" s="32"/>
      <c r="I25" s="32"/>
      <c r="J25" s="32"/>
      <c r="K25" s="32"/>
      <c r="L25" s="32">
        <f t="shared" si="2"/>
        <v>10000</v>
      </c>
      <c r="M25" s="31"/>
      <c r="N25" s="31"/>
    </row>
    <row r="26" spans="1:14" ht="12.75">
      <c r="A26" s="6">
        <v>63623</v>
      </c>
      <c r="B26" s="6" t="s">
        <v>169</v>
      </c>
      <c r="C26" s="32"/>
      <c r="D26" s="32"/>
      <c r="E26" s="32"/>
      <c r="F26" s="32">
        <v>2650</v>
      </c>
      <c r="G26" s="30"/>
      <c r="H26" s="32"/>
      <c r="I26" s="32"/>
      <c r="J26" s="32"/>
      <c r="K26" s="32"/>
      <c r="L26" s="32">
        <f t="shared" si="2"/>
        <v>2650</v>
      </c>
      <c r="M26" s="31"/>
      <c r="N26" s="31"/>
    </row>
    <row r="27" spans="1:14" ht="12.75">
      <c r="A27" s="6">
        <v>63812</v>
      </c>
      <c r="B27" s="6" t="s">
        <v>172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171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173</v>
      </c>
      <c r="C29" s="32"/>
      <c r="D29" s="32"/>
      <c r="E29" s="32"/>
      <c r="F29" s="32"/>
      <c r="G29" s="30"/>
      <c r="H29" s="32"/>
      <c r="I29" s="32"/>
      <c r="J29" s="32"/>
      <c r="K29" s="32"/>
      <c r="L29" s="32">
        <f t="shared" si="2"/>
        <v>0</v>
      </c>
      <c r="M29" s="31"/>
      <c r="N29" s="31"/>
    </row>
    <row r="30" spans="1:14" ht="12.75">
      <c r="A30" s="6">
        <v>63822</v>
      </c>
      <c r="B30" s="6" t="s">
        <v>175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176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177</v>
      </c>
      <c r="C32" s="32"/>
      <c r="D32" s="32"/>
      <c r="E32" s="32"/>
      <c r="F32" s="32"/>
      <c r="G32" s="30"/>
      <c r="H32" s="32"/>
      <c r="I32" s="32"/>
      <c r="J32" s="32"/>
      <c r="K32" s="32"/>
      <c r="L32" s="32">
        <f t="shared" si="2"/>
        <v>0</v>
      </c>
      <c r="M32" s="31"/>
      <c r="N32" s="31"/>
    </row>
    <row r="33" spans="1:14" ht="12.75">
      <c r="A33" s="6">
        <v>63911</v>
      </c>
      <c r="B33" s="6" t="s">
        <v>178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160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179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161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>
        <f t="shared" si="3"/>
        <v>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0</v>
      </c>
      <c r="M37" s="30"/>
      <c r="N37" s="30"/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2"/>
        <v>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/>
      <c r="H39" s="32"/>
      <c r="I39" s="32"/>
      <c r="J39" s="32"/>
      <c r="K39" s="32"/>
      <c r="L39" s="32">
        <f t="shared" si="2"/>
        <v>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2"/>
        <v>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f t="shared" si="4"/>
        <v>16650</v>
      </c>
      <c r="H42" s="30">
        <f t="shared" si="4"/>
        <v>0</v>
      </c>
      <c r="I42" s="30">
        <f t="shared" si="4"/>
        <v>0</v>
      </c>
      <c r="J42" s="30">
        <f t="shared" si="4"/>
        <v>0</v>
      </c>
      <c r="K42" s="30">
        <f t="shared" si="4"/>
        <v>0</v>
      </c>
      <c r="L42" s="40">
        <f t="shared" si="2"/>
        <v>16650</v>
      </c>
      <c r="M42" s="39"/>
      <c r="N42" s="45"/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16650</v>
      </c>
      <c r="H43" s="32"/>
      <c r="I43" s="32"/>
      <c r="J43" s="32"/>
      <c r="K43" s="32"/>
      <c r="L43" s="32">
        <f t="shared" si="2"/>
        <v>16650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800</v>
      </c>
      <c r="I44" s="30">
        <f t="shared" si="5"/>
        <v>700</v>
      </c>
      <c r="J44" s="30">
        <f t="shared" si="5"/>
        <v>0</v>
      </c>
      <c r="K44" s="30">
        <f t="shared" si="5"/>
        <v>0</v>
      </c>
      <c r="L44" s="40">
        <f t="shared" si="2"/>
        <v>1500</v>
      </c>
      <c r="M44" s="39"/>
      <c r="N44" s="45"/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/>
      <c r="I45" s="32"/>
      <c r="J45" s="32"/>
      <c r="K45" s="32"/>
      <c r="L45" s="32">
        <f t="shared" si="2"/>
        <v>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800</v>
      </c>
      <c r="I46" s="32"/>
      <c r="J46" s="32"/>
      <c r="K46" s="32"/>
      <c r="L46" s="32">
        <f t="shared" si="2"/>
        <v>800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>
        <v>200</v>
      </c>
      <c r="J47" s="32"/>
      <c r="K47" s="32"/>
      <c r="L47" s="32">
        <f t="shared" si="2"/>
        <v>200</v>
      </c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>
        <v>500</v>
      </c>
      <c r="J48" s="32"/>
      <c r="K48" s="32"/>
      <c r="L48" s="32">
        <f t="shared" si="2"/>
        <v>500</v>
      </c>
      <c r="M48" s="31"/>
      <c r="N48" s="31"/>
    </row>
    <row r="49" spans="1:14" ht="12.75">
      <c r="A49" s="10">
        <v>67</v>
      </c>
      <c r="B49" s="10" t="s">
        <v>20</v>
      </c>
      <c r="C49" s="30">
        <f>SUM(C50:C52)</f>
        <v>0</v>
      </c>
      <c r="D49" s="30">
        <f aca="true" t="shared" si="6" ref="D49:K49">SUM(D50:D52)</f>
        <v>15587</v>
      </c>
      <c r="E49" s="30">
        <f t="shared" si="6"/>
        <v>26880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40">
        <f t="shared" si="2"/>
        <v>42467</v>
      </c>
      <c r="M49" s="39"/>
      <c r="N49" s="45"/>
    </row>
    <row r="50" spans="1:14" ht="12.75">
      <c r="A50" s="6">
        <v>67111</v>
      </c>
      <c r="B50" s="6" t="s">
        <v>21</v>
      </c>
      <c r="C50" s="32"/>
      <c r="D50" s="32">
        <v>15587</v>
      </c>
      <c r="E50" s="32">
        <v>26880</v>
      </c>
      <c r="F50" s="32"/>
      <c r="G50" s="32"/>
      <c r="H50" s="32"/>
      <c r="I50" s="32"/>
      <c r="J50" s="32"/>
      <c r="K50" s="32"/>
      <c r="L50" s="32"/>
      <c r="M50" s="31"/>
      <c r="N50" s="31"/>
    </row>
    <row r="51" spans="1:14" ht="12.75">
      <c r="A51" s="6">
        <v>67121</v>
      </c>
      <c r="B51" s="6" t="s">
        <v>80</v>
      </c>
      <c r="C51" s="32"/>
      <c r="D51" s="32"/>
      <c r="E51" s="32"/>
      <c r="F51" s="32"/>
      <c r="G51" s="32"/>
      <c r="H51" s="32"/>
      <c r="I51" s="32"/>
      <c r="J51" s="32"/>
      <c r="K51" s="32"/>
      <c r="L51" s="32">
        <f t="shared" si="2"/>
        <v>0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>
        <f t="shared" si="2"/>
        <v>0</v>
      </c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K53">SUM(D54+Q54)</f>
        <v>0</v>
      </c>
      <c r="E53" s="30">
        <f t="shared" si="7"/>
        <v>0</v>
      </c>
      <c r="F53" s="30">
        <f t="shared" si="7"/>
        <v>0</v>
      </c>
      <c r="G53" s="30">
        <f t="shared" si="7"/>
        <v>0</v>
      </c>
      <c r="H53" s="30">
        <f t="shared" si="7"/>
        <v>0</v>
      </c>
      <c r="I53" s="30">
        <f t="shared" si="7"/>
        <v>0</v>
      </c>
      <c r="J53" s="30">
        <f t="shared" si="7"/>
        <v>0</v>
      </c>
      <c r="K53" s="30">
        <f t="shared" si="7"/>
        <v>0</v>
      </c>
      <c r="L53" s="33">
        <f t="shared" si="2"/>
        <v>0</v>
      </c>
      <c r="M53" s="30"/>
      <c r="N53" s="30"/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0</v>
      </c>
      <c r="K54" s="30">
        <f t="shared" si="8"/>
        <v>0</v>
      </c>
      <c r="L54" s="33">
        <f t="shared" si="2"/>
        <v>0</v>
      </c>
      <c r="M54" s="30"/>
      <c r="N54" s="30"/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/>
      <c r="K55" s="32"/>
      <c r="L55" s="32">
        <f t="shared" si="2"/>
        <v>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8</v>
      </c>
      <c r="B58" s="10" t="s">
        <v>98</v>
      </c>
      <c r="C58" s="30">
        <f>SUM(C59+Q59)</f>
        <v>0</v>
      </c>
      <c r="D58" s="30">
        <f aca="true" t="shared" si="9" ref="D58:K58">SUM(D59+R59)</f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/>
      <c r="N58" s="30"/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11">
        <v>92</v>
      </c>
      <c r="B61" s="11" t="s">
        <v>196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/>
      <c r="B62" s="10" t="s">
        <v>132</v>
      </c>
      <c r="C62" s="30">
        <f>SUM(C11+C53+C58)</f>
        <v>879210</v>
      </c>
      <c r="D62" s="30">
        <f>SUM(D11+D53+D58)</f>
        <v>15587</v>
      </c>
      <c r="E62" s="30">
        <f>SUM(E11+E53+E58)</f>
        <v>26880</v>
      </c>
      <c r="F62" s="30">
        <f>SUM(F13:F61)</f>
        <v>50000</v>
      </c>
      <c r="G62" s="30">
        <f>SUM(G43:G61)</f>
        <v>16650</v>
      </c>
      <c r="H62" s="30">
        <f>SUM(H11+H53+H58)</f>
        <v>800</v>
      </c>
      <c r="I62" s="30">
        <f>SUM(I11+I53+I58)</f>
        <v>700</v>
      </c>
      <c r="J62" s="30">
        <f>SUM(J11+J53+J58)</f>
        <v>0</v>
      </c>
      <c r="K62" s="30">
        <f>SUM(K11+K53+K58)</f>
        <v>0</v>
      </c>
      <c r="L62" s="30">
        <f>SUM(C62:K62)</f>
        <v>989827</v>
      </c>
      <c r="M62" s="30"/>
      <c r="N62" s="30"/>
    </row>
    <row r="63" spans="1:14" ht="12.7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8"/>
      <c r="N63" s="28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1" ht="12.75">
      <c r="A65" s="14"/>
      <c r="B65" s="14"/>
      <c r="C65" s="14"/>
      <c r="D65" s="14"/>
      <c r="E65" s="14"/>
      <c r="F65" s="13"/>
      <c r="G65" s="13"/>
      <c r="H65" s="13"/>
      <c r="I65" s="13"/>
      <c r="J65" s="13"/>
      <c r="K65" s="13"/>
    </row>
    <row r="66" spans="1:11" ht="12.75">
      <c r="A66" s="14"/>
      <c r="B66" s="14"/>
      <c r="C66" s="14"/>
      <c r="D66" s="14"/>
      <c r="E66" s="14"/>
      <c r="F66" s="13"/>
      <c r="G66" s="13"/>
      <c r="H66" s="13"/>
      <c r="I66" s="13"/>
      <c r="J66" s="13"/>
      <c r="K66" s="13"/>
    </row>
    <row r="67" spans="1:1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1" ht="12.75">
      <c r="B71" s="4" t="s">
        <v>119</v>
      </c>
    </row>
    <row r="72" ht="12.75">
      <c r="B72" s="4"/>
    </row>
    <row r="73" spans="2:4" ht="12.75">
      <c r="B73" s="75" t="s">
        <v>158</v>
      </c>
      <c r="C73" s="76"/>
      <c r="D73" s="76"/>
    </row>
    <row r="74" spans="2:6" ht="12.75">
      <c r="B74" s="4" t="s">
        <v>159</v>
      </c>
      <c r="F74" s="60" t="s">
        <v>203</v>
      </c>
    </row>
    <row r="75" spans="2:7" ht="12.75">
      <c r="B75" s="13" t="s">
        <v>154</v>
      </c>
      <c r="F75" s="55" t="s">
        <v>194</v>
      </c>
      <c r="G75" s="55" t="s">
        <v>194</v>
      </c>
    </row>
    <row r="76" spans="3:14" ht="12.75">
      <c r="C76" s="19" t="s">
        <v>186</v>
      </c>
      <c r="D76" s="19" t="s">
        <v>205</v>
      </c>
      <c r="E76" s="19" t="s">
        <v>187</v>
      </c>
      <c r="F76" s="19" t="s">
        <v>202</v>
      </c>
      <c r="G76" s="19" t="s">
        <v>188</v>
      </c>
      <c r="H76" s="19" t="s">
        <v>189</v>
      </c>
      <c r="I76" s="19" t="s">
        <v>5</v>
      </c>
      <c r="J76" s="51" t="s">
        <v>191</v>
      </c>
      <c r="L76" s="19" t="s">
        <v>199</v>
      </c>
      <c r="M76" s="19" t="s">
        <v>200</v>
      </c>
      <c r="N76" s="19" t="s">
        <v>201</v>
      </c>
    </row>
    <row r="77" spans="1:14" ht="12.75">
      <c r="A77" s="10">
        <v>3</v>
      </c>
      <c r="B77" s="10" t="s">
        <v>26</v>
      </c>
      <c r="C77" s="50">
        <f>SUM(C78+C83+C132+C137)</f>
        <v>879210</v>
      </c>
      <c r="D77" s="61">
        <f>D78+D83+D132+D136</f>
        <v>15587</v>
      </c>
      <c r="E77" s="50">
        <f>SUM(E78+E83+E132)</f>
        <v>26880</v>
      </c>
      <c r="F77" s="50">
        <f>SUM(F78+F83+F132+F137)</f>
        <v>50000</v>
      </c>
      <c r="G77" s="50">
        <f>SUM(G79:G136)</f>
        <v>16650</v>
      </c>
      <c r="H77" s="50">
        <f>SUM(H78,H83,H132,H137)</f>
        <v>800</v>
      </c>
      <c r="I77" s="50">
        <f>SUM(I78,I83,I132,I137)</f>
        <v>700</v>
      </c>
      <c r="J77" s="52">
        <f>SUM(J78+J83+J132)</f>
        <v>0</v>
      </c>
      <c r="K77" s="30">
        <f>SUM(K78+K83+K132)</f>
        <v>0</v>
      </c>
      <c r="L77" s="50">
        <f>SUM(C77:J77)</f>
        <v>989827</v>
      </c>
      <c r="M77" s="50">
        <v>989827</v>
      </c>
      <c r="N77" s="50">
        <v>989827</v>
      </c>
    </row>
    <row r="78" spans="1:14" ht="12.75">
      <c r="A78" s="10">
        <v>31</v>
      </c>
      <c r="B78" s="10" t="s">
        <v>27</v>
      </c>
      <c r="C78" s="30">
        <f>SUM(C79:C82)</f>
        <v>784600</v>
      </c>
      <c r="D78" s="30"/>
      <c r="E78" s="30">
        <f>SUM(E79:E82)</f>
        <v>26680</v>
      </c>
      <c r="F78" s="30">
        <f>SUM(F79:F82)</f>
        <v>14390</v>
      </c>
      <c r="G78" s="30">
        <f>SUM(G79:G82)</f>
        <v>10650</v>
      </c>
      <c r="H78" s="30"/>
      <c r="I78" s="30"/>
      <c r="J78" s="30"/>
      <c r="K78" s="30"/>
      <c r="L78" s="41">
        <f>SUM(C78:K78)</f>
        <v>836320</v>
      </c>
      <c r="M78" s="37"/>
      <c r="N78" s="45"/>
    </row>
    <row r="79" spans="1:14" ht="12.75">
      <c r="A79" s="6">
        <v>31111</v>
      </c>
      <c r="B79" s="6" t="s">
        <v>28</v>
      </c>
      <c r="C79" s="32">
        <v>648600</v>
      </c>
      <c r="D79" s="32"/>
      <c r="E79" s="32"/>
      <c r="F79" s="54">
        <v>14390</v>
      </c>
      <c r="G79" s="56">
        <v>10650</v>
      </c>
      <c r="H79" s="30"/>
      <c r="I79" s="30"/>
      <c r="J79" s="30"/>
      <c r="K79" s="30"/>
      <c r="L79" s="30"/>
      <c r="M79" s="32"/>
      <c r="N79" s="32"/>
    </row>
    <row r="80" spans="1:14" ht="12.75">
      <c r="A80" s="6">
        <v>31219</v>
      </c>
      <c r="B80" s="6" t="s">
        <v>29</v>
      </c>
      <c r="C80" s="32">
        <v>29000</v>
      </c>
      <c r="D80" s="32"/>
      <c r="E80" s="32"/>
      <c r="F80" s="32"/>
      <c r="G80" s="30"/>
      <c r="H80" s="30"/>
      <c r="I80" s="30"/>
      <c r="J80" s="30"/>
      <c r="K80" s="30"/>
      <c r="L80" s="30"/>
      <c r="M80" s="32"/>
      <c r="N80" s="32"/>
    </row>
    <row r="81" spans="1:14" ht="12.75">
      <c r="A81" s="6">
        <v>31219</v>
      </c>
      <c r="B81" s="6" t="s">
        <v>193</v>
      </c>
      <c r="C81" s="32"/>
      <c r="D81" s="32"/>
      <c r="E81" s="32">
        <v>26680</v>
      </c>
      <c r="F81" s="64"/>
      <c r="G81" s="63"/>
      <c r="H81" s="30"/>
      <c r="I81" s="30"/>
      <c r="J81" s="30"/>
      <c r="K81" s="30"/>
      <c r="L81" s="30"/>
      <c r="M81" s="32"/>
      <c r="N81" s="32"/>
    </row>
    <row r="82" spans="1:14" ht="12.75">
      <c r="A82" s="6">
        <v>31321</v>
      </c>
      <c r="B82" s="46" t="s">
        <v>195</v>
      </c>
      <c r="C82" s="32">
        <v>107000</v>
      </c>
      <c r="D82" s="32"/>
      <c r="E82" s="32"/>
      <c r="F82" s="32"/>
      <c r="G82" s="30"/>
      <c r="H82" s="30"/>
      <c r="I82" s="30"/>
      <c r="J82" s="30"/>
      <c r="K82" s="30"/>
      <c r="L82" s="30"/>
      <c r="M82" s="32"/>
      <c r="N82" s="32"/>
    </row>
    <row r="83" spans="1:14" ht="12.75">
      <c r="A83" s="10">
        <v>32</v>
      </c>
      <c r="B83" s="10" t="s">
        <v>32</v>
      </c>
      <c r="C83" s="30">
        <f>SUM(C84:C131)</f>
        <v>84610</v>
      </c>
      <c r="D83" s="30">
        <f>SUM(D84:D131)</f>
        <v>15032</v>
      </c>
      <c r="E83" s="30">
        <f>SUM(E84:E131)</f>
        <v>200</v>
      </c>
      <c r="F83" s="30">
        <f>SUM(F84:F135)</f>
        <v>32960</v>
      </c>
      <c r="G83" s="30"/>
      <c r="H83" s="30">
        <f>SUM(H84:H131)</f>
        <v>700</v>
      </c>
      <c r="I83" s="30">
        <f>SUM(I84:I131)</f>
        <v>200</v>
      </c>
      <c r="J83" s="30"/>
      <c r="K83" s="30"/>
      <c r="L83" s="41">
        <f>SUM(C83:J83)</f>
        <v>133702</v>
      </c>
      <c r="M83" s="37"/>
      <c r="N83" s="45"/>
    </row>
    <row r="84" spans="1:14" ht="12.75">
      <c r="A84" s="6">
        <v>32119</v>
      </c>
      <c r="B84" s="6" t="s">
        <v>96</v>
      </c>
      <c r="C84" s="31"/>
      <c r="D84" s="31">
        <v>800</v>
      </c>
      <c r="E84" s="31">
        <v>200</v>
      </c>
      <c r="F84" s="31">
        <v>4800</v>
      </c>
      <c r="G84" s="31"/>
      <c r="H84" s="31">
        <v>80</v>
      </c>
      <c r="I84" s="31"/>
      <c r="J84" s="31"/>
      <c r="K84" s="31"/>
      <c r="L84" s="30"/>
      <c r="M84" s="32"/>
      <c r="N84" s="32"/>
    </row>
    <row r="85" spans="1:14" ht="12.75">
      <c r="A85" s="6">
        <v>32121</v>
      </c>
      <c r="B85" s="6" t="s">
        <v>81</v>
      </c>
      <c r="C85" s="31">
        <v>42000</v>
      </c>
      <c r="D85" s="31"/>
      <c r="E85" s="31"/>
      <c r="F85" s="31"/>
      <c r="G85" s="31"/>
      <c r="H85" s="31"/>
      <c r="I85" s="31"/>
      <c r="J85" s="31"/>
      <c r="K85" s="31"/>
      <c r="L85" s="30"/>
      <c r="M85" s="32"/>
      <c r="N85" s="32"/>
    </row>
    <row r="86" spans="1:14" ht="12.75">
      <c r="A86" s="6">
        <v>32131</v>
      </c>
      <c r="B86" s="6" t="s">
        <v>33</v>
      </c>
      <c r="C86" s="31"/>
      <c r="D86" s="31">
        <v>80</v>
      </c>
      <c r="E86" s="31"/>
      <c r="F86" s="31">
        <v>1500</v>
      </c>
      <c r="G86" s="31"/>
      <c r="H86" s="31"/>
      <c r="I86" s="31"/>
      <c r="J86" s="31"/>
      <c r="K86" s="31"/>
      <c r="L86" s="30"/>
      <c r="M86" s="32"/>
      <c r="N86" s="32"/>
    </row>
    <row r="87" spans="1:14" ht="12.75">
      <c r="A87" s="6">
        <v>32149</v>
      </c>
      <c r="B87" s="6" t="s">
        <v>34</v>
      </c>
      <c r="C87" s="31"/>
      <c r="D87" s="31"/>
      <c r="E87" s="31"/>
      <c r="F87" s="31"/>
      <c r="G87" s="31"/>
      <c r="H87" s="31"/>
      <c r="I87" s="31"/>
      <c r="J87" s="31"/>
      <c r="K87" s="31"/>
      <c r="L87" s="30"/>
      <c r="M87" s="32"/>
      <c r="N87" s="32"/>
    </row>
    <row r="88" spans="1:14" ht="12.75">
      <c r="A88" s="6">
        <v>32211</v>
      </c>
      <c r="B88" s="6" t="s">
        <v>37</v>
      </c>
      <c r="C88" s="31"/>
      <c r="D88" s="31">
        <v>160</v>
      </c>
      <c r="E88" s="31"/>
      <c r="F88" s="31">
        <v>2700</v>
      </c>
      <c r="G88" s="31"/>
      <c r="H88" s="31">
        <v>100</v>
      </c>
      <c r="I88" s="31"/>
      <c r="J88" s="31"/>
      <c r="K88" s="31"/>
      <c r="L88" s="30"/>
      <c r="M88" s="32"/>
      <c r="N88" s="32"/>
    </row>
    <row r="89" spans="1:14" ht="12.75">
      <c r="A89" s="6">
        <v>32219</v>
      </c>
      <c r="B89" s="6" t="s">
        <v>95</v>
      </c>
      <c r="C89" s="31"/>
      <c r="D89" s="31">
        <v>330</v>
      </c>
      <c r="E89" s="31"/>
      <c r="F89" s="31">
        <v>4000</v>
      </c>
      <c r="G89" s="31"/>
      <c r="H89" s="31">
        <v>100</v>
      </c>
      <c r="I89" s="31"/>
      <c r="J89" s="31"/>
      <c r="K89" s="31"/>
      <c r="L89" s="30"/>
      <c r="M89" s="32"/>
      <c r="N89" s="32"/>
    </row>
    <row r="90" spans="1:14" ht="12.75">
      <c r="A90" s="6">
        <v>32229</v>
      </c>
      <c r="B90" s="6" t="s">
        <v>38</v>
      </c>
      <c r="C90" s="31">
        <v>40500</v>
      </c>
      <c r="D90" s="31"/>
      <c r="E90" s="31"/>
      <c r="F90" s="59">
        <v>2400</v>
      </c>
      <c r="G90" s="31"/>
      <c r="H90" s="31"/>
      <c r="I90" s="31"/>
      <c r="J90" s="31"/>
      <c r="K90" s="31"/>
      <c r="L90" s="30"/>
      <c r="M90" s="32"/>
      <c r="N90" s="32"/>
    </row>
    <row r="91" spans="1:14" ht="12.75">
      <c r="A91" s="6">
        <v>32231</v>
      </c>
      <c r="B91" s="6" t="s">
        <v>39</v>
      </c>
      <c r="C91" s="31"/>
      <c r="D91" s="31">
        <v>2000</v>
      </c>
      <c r="E91" s="31"/>
      <c r="F91" s="31"/>
      <c r="G91" s="31"/>
      <c r="H91" s="31"/>
      <c r="I91" s="31"/>
      <c r="J91" s="31"/>
      <c r="K91" s="31"/>
      <c r="L91" s="30"/>
      <c r="M91" s="32"/>
      <c r="N91" s="32"/>
    </row>
    <row r="92" spans="1:14" ht="12.75">
      <c r="A92" s="6">
        <v>32233</v>
      </c>
      <c r="B92" s="6" t="s">
        <v>40</v>
      </c>
      <c r="C92" s="31"/>
      <c r="D92" s="31">
        <v>4587</v>
      </c>
      <c r="E92" s="31"/>
      <c r="F92" s="31"/>
      <c r="G92" s="31"/>
      <c r="H92" s="31"/>
      <c r="I92" s="31"/>
      <c r="J92" s="31"/>
      <c r="K92" s="31"/>
      <c r="L92" s="30"/>
      <c r="M92" s="32"/>
      <c r="N92" s="32"/>
    </row>
    <row r="93" spans="1:14" ht="12.75">
      <c r="A93" s="6">
        <v>32234</v>
      </c>
      <c r="B93" s="6" t="s">
        <v>41</v>
      </c>
      <c r="C93" s="31"/>
      <c r="D93" s="31"/>
      <c r="E93" s="31"/>
      <c r="F93" s="31">
        <v>100</v>
      </c>
      <c r="G93" s="31"/>
      <c r="H93" s="31"/>
      <c r="I93" s="31"/>
      <c r="J93" s="31"/>
      <c r="K93" s="31"/>
      <c r="L93" s="30"/>
      <c r="M93" s="32"/>
      <c r="N93" s="32"/>
    </row>
    <row r="94" spans="1:14" ht="12.75">
      <c r="A94" s="6">
        <v>32239</v>
      </c>
      <c r="B94" s="6" t="s">
        <v>42</v>
      </c>
      <c r="C94" s="31"/>
      <c r="D94" s="31"/>
      <c r="E94" s="31"/>
      <c r="F94" s="31"/>
      <c r="G94" s="31"/>
      <c r="H94" s="31"/>
      <c r="I94" s="31"/>
      <c r="J94" s="31"/>
      <c r="K94" s="31"/>
      <c r="L94" s="30"/>
      <c r="M94" s="32"/>
      <c r="N94" s="32"/>
    </row>
    <row r="95" spans="1:14" ht="12.75">
      <c r="A95" s="6">
        <v>32244</v>
      </c>
      <c r="B95" s="6" t="s">
        <v>82</v>
      </c>
      <c r="C95" s="31"/>
      <c r="D95" s="31"/>
      <c r="E95" s="31"/>
      <c r="F95" s="31">
        <v>300</v>
      </c>
      <c r="G95" s="31"/>
      <c r="H95" s="31"/>
      <c r="I95" s="31"/>
      <c r="J95" s="31"/>
      <c r="K95" s="31"/>
      <c r="L95" s="30"/>
      <c r="M95" s="32"/>
      <c r="N95" s="32"/>
    </row>
    <row r="96" spans="1:14" ht="12.75">
      <c r="A96" s="6">
        <v>32251</v>
      </c>
      <c r="B96" s="6" t="s">
        <v>43</v>
      </c>
      <c r="C96" s="31"/>
      <c r="D96" s="31"/>
      <c r="E96" s="31"/>
      <c r="F96" s="31">
        <v>400</v>
      </c>
      <c r="G96" s="31"/>
      <c r="H96" s="31"/>
      <c r="I96" s="31"/>
      <c r="J96" s="31"/>
      <c r="K96" s="31"/>
      <c r="L96" s="30"/>
      <c r="M96" s="32"/>
      <c r="N96" s="32"/>
    </row>
    <row r="97" spans="1:14" ht="12.75">
      <c r="A97" s="6">
        <v>32252</v>
      </c>
      <c r="B97" s="6" t="s">
        <v>44</v>
      </c>
      <c r="C97" s="31"/>
      <c r="D97" s="31"/>
      <c r="E97" s="31"/>
      <c r="F97" s="31"/>
      <c r="G97" s="31"/>
      <c r="H97" s="31"/>
      <c r="I97" s="31"/>
      <c r="J97" s="31"/>
      <c r="K97" s="31"/>
      <c r="L97" s="30"/>
      <c r="M97" s="32"/>
      <c r="N97" s="32"/>
    </row>
    <row r="98" spans="1:14" ht="12.75">
      <c r="A98" s="6">
        <v>32271</v>
      </c>
      <c r="B98" s="6" t="s">
        <v>83</v>
      </c>
      <c r="C98" s="31"/>
      <c r="D98" s="31"/>
      <c r="E98" s="31"/>
      <c r="F98" s="31">
        <v>250</v>
      </c>
      <c r="G98" s="31"/>
      <c r="H98" s="31"/>
      <c r="I98" s="31"/>
      <c r="J98" s="31"/>
      <c r="K98" s="31"/>
      <c r="L98" s="30"/>
      <c r="M98" s="32"/>
      <c r="N98" s="32"/>
    </row>
    <row r="99" spans="1:14" ht="12.75">
      <c r="A99" s="6">
        <v>32311</v>
      </c>
      <c r="B99" s="6" t="s">
        <v>84</v>
      </c>
      <c r="C99" s="31"/>
      <c r="D99" s="31">
        <v>2100</v>
      </c>
      <c r="E99" s="31"/>
      <c r="F99" s="31"/>
      <c r="G99" s="31"/>
      <c r="H99" s="31"/>
      <c r="I99" s="31"/>
      <c r="J99" s="31"/>
      <c r="K99" s="31"/>
      <c r="L99" s="30"/>
      <c r="M99" s="32"/>
      <c r="N99" s="32"/>
    </row>
    <row r="100" spans="1:14" ht="12.75">
      <c r="A100" s="6">
        <v>32313</v>
      </c>
      <c r="B100" s="6" t="s">
        <v>45</v>
      </c>
      <c r="C100" s="31"/>
      <c r="D100" s="31">
        <v>200</v>
      </c>
      <c r="E100" s="31"/>
      <c r="F100" s="31"/>
      <c r="G100" s="31"/>
      <c r="H100" s="31"/>
      <c r="I100" s="31"/>
      <c r="J100" s="31"/>
      <c r="K100" s="31"/>
      <c r="L100" s="30"/>
      <c r="M100" s="32"/>
      <c r="N100" s="32"/>
    </row>
    <row r="101" spans="1:14" ht="12.75">
      <c r="A101" s="6">
        <v>32319</v>
      </c>
      <c r="B101" s="6" t="s">
        <v>46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0"/>
      <c r="M101" s="32"/>
      <c r="N101" s="32"/>
    </row>
    <row r="102" spans="1:14" ht="12.75">
      <c r="A102" s="6">
        <v>32329</v>
      </c>
      <c r="B102" s="6" t="s">
        <v>47</v>
      </c>
      <c r="C102" s="31"/>
      <c r="D102" s="31">
        <v>550</v>
      </c>
      <c r="E102" s="31"/>
      <c r="F102" s="31">
        <v>200</v>
      </c>
      <c r="G102" s="31"/>
      <c r="H102" s="31"/>
      <c r="I102" s="31"/>
      <c r="J102" s="31"/>
      <c r="K102" s="31"/>
      <c r="L102" s="30"/>
      <c r="M102" s="32"/>
      <c r="N102" s="32"/>
    </row>
    <row r="103" spans="1:14" ht="12.75">
      <c r="A103" s="6">
        <v>32339</v>
      </c>
      <c r="B103" s="6" t="s">
        <v>48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0"/>
      <c r="M103" s="32"/>
      <c r="N103" s="32"/>
    </row>
    <row r="104" spans="1:14" ht="12.75">
      <c r="A104" s="6">
        <v>32349</v>
      </c>
      <c r="B104" s="6" t="s">
        <v>49</v>
      </c>
      <c r="C104" s="31"/>
      <c r="D104" s="31">
        <v>2200</v>
      </c>
      <c r="E104" s="31"/>
      <c r="F104" s="31"/>
      <c r="G104" s="31"/>
      <c r="H104" s="31"/>
      <c r="I104" s="31"/>
      <c r="J104" s="31"/>
      <c r="K104" s="31"/>
      <c r="L104" s="30"/>
      <c r="M104" s="32"/>
      <c r="N104" s="32"/>
    </row>
    <row r="105" spans="1:14" ht="12.75">
      <c r="A105" s="6">
        <v>32359</v>
      </c>
      <c r="B105" s="6" t="s">
        <v>50</v>
      </c>
      <c r="C105" s="31"/>
      <c r="D105" s="31">
        <v>160</v>
      </c>
      <c r="E105" s="31"/>
      <c r="F105" s="31"/>
      <c r="G105" s="31"/>
      <c r="H105" s="31"/>
      <c r="I105" s="31"/>
      <c r="J105" s="31"/>
      <c r="K105" s="31"/>
      <c r="L105" s="30"/>
      <c r="M105" s="32"/>
      <c r="N105" s="32"/>
    </row>
    <row r="106" spans="1:14" ht="12.75">
      <c r="A106" s="6">
        <v>32361</v>
      </c>
      <c r="B106" s="6" t="s">
        <v>51</v>
      </c>
      <c r="C106" s="31"/>
      <c r="D106" s="31">
        <v>131</v>
      </c>
      <c r="E106" s="31"/>
      <c r="F106" s="31">
        <v>1600</v>
      </c>
      <c r="G106" s="31"/>
      <c r="H106" s="31"/>
      <c r="I106" s="31"/>
      <c r="J106" s="31"/>
      <c r="K106" s="31"/>
      <c r="L106" s="30"/>
      <c r="M106" s="32"/>
      <c r="N106" s="32"/>
    </row>
    <row r="107" spans="1:14" ht="12.75">
      <c r="A107" s="6">
        <v>32369</v>
      </c>
      <c r="B107" s="6" t="s">
        <v>52</v>
      </c>
      <c r="C107" s="31"/>
      <c r="D107" s="31">
        <v>280</v>
      </c>
      <c r="E107" s="31"/>
      <c r="F107" s="31"/>
      <c r="G107" s="31"/>
      <c r="H107" s="31"/>
      <c r="I107" s="31"/>
      <c r="J107" s="31"/>
      <c r="K107" s="31"/>
      <c r="L107" s="30"/>
      <c r="M107" s="32"/>
      <c r="N107" s="32"/>
    </row>
    <row r="108" spans="1:14" ht="12.75">
      <c r="A108" s="6">
        <v>32371</v>
      </c>
      <c r="B108" s="6" t="s">
        <v>53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0"/>
      <c r="M108" s="32"/>
      <c r="N108" s="32"/>
    </row>
    <row r="109" spans="1:14" ht="12.75">
      <c r="A109" s="6">
        <v>32372</v>
      </c>
      <c r="B109" s="6" t="s">
        <v>54</v>
      </c>
      <c r="C109" s="31"/>
      <c r="D109" s="31"/>
      <c r="E109" s="31"/>
      <c r="F109" s="31">
        <v>1260</v>
      </c>
      <c r="G109" s="31"/>
      <c r="H109" s="31"/>
      <c r="I109" s="31"/>
      <c r="J109" s="31"/>
      <c r="K109" s="31"/>
      <c r="L109" s="30"/>
      <c r="M109" s="32"/>
      <c r="N109" s="32"/>
    </row>
    <row r="110" spans="1:14" ht="12.75">
      <c r="A110" s="6">
        <v>32379</v>
      </c>
      <c r="B110" s="6" t="s">
        <v>55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0"/>
      <c r="M110" s="32"/>
      <c r="N110" s="32"/>
    </row>
    <row r="111" spans="1:14" ht="12.75">
      <c r="A111" s="6">
        <v>32389</v>
      </c>
      <c r="B111" s="6" t="s">
        <v>56</v>
      </c>
      <c r="C111" s="31"/>
      <c r="D111" s="31"/>
      <c r="E111" s="31"/>
      <c r="F111" s="31">
        <v>1200</v>
      </c>
      <c r="G111" s="31"/>
      <c r="H111" s="31"/>
      <c r="I111" s="31"/>
      <c r="J111" s="31"/>
      <c r="K111" s="31"/>
      <c r="L111" s="30"/>
      <c r="M111" s="32"/>
      <c r="N111" s="32"/>
    </row>
    <row r="112" spans="1:14" ht="12.75">
      <c r="A112" s="6">
        <v>32391</v>
      </c>
      <c r="B112" s="6" t="s">
        <v>57</v>
      </c>
      <c r="C112" s="31"/>
      <c r="D112" s="31">
        <v>11</v>
      </c>
      <c r="E112" s="31"/>
      <c r="F112" s="31"/>
      <c r="G112" s="31"/>
      <c r="H112" s="31"/>
      <c r="I112" s="31"/>
      <c r="J112" s="31"/>
      <c r="K112" s="31"/>
      <c r="L112" s="30"/>
      <c r="M112" s="32"/>
      <c r="N112" s="32"/>
    </row>
    <row r="113" spans="1:14" ht="12.75">
      <c r="A113" s="6">
        <v>32399</v>
      </c>
      <c r="B113" s="6" t="s">
        <v>58</v>
      </c>
      <c r="C113" s="31"/>
      <c r="D113" s="31">
        <v>71</v>
      </c>
      <c r="E113" s="31"/>
      <c r="F113" s="31"/>
      <c r="G113" s="31"/>
      <c r="H113" s="31"/>
      <c r="I113" s="31"/>
      <c r="J113" s="31"/>
      <c r="K113" s="31"/>
      <c r="L113" s="30"/>
      <c r="M113" s="32"/>
      <c r="N113" s="32"/>
    </row>
    <row r="114" spans="1:14" ht="12.75">
      <c r="A114" s="6">
        <v>32412</v>
      </c>
      <c r="B114" s="6" t="s">
        <v>85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0"/>
      <c r="M114" s="32"/>
      <c r="N114" s="32"/>
    </row>
    <row r="115" spans="1:14" ht="12.75">
      <c r="A115" s="6">
        <v>32922</v>
      </c>
      <c r="B115" s="6" t="s">
        <v>59</v>
      </c>
      <c r="C115" s="31"/>
      <c r="D115" s="31">
        <v>1045</v>
      </c>
      <c r="E115" s="31"/>
      <c r="F115" s="31"/>
      <c r="G115" s="31"/>
      <c r="H115" s="31"/>
      <c r="I115" s="31"/>
      <c r="J115" s="31"/>
      <c r="K115" s="31"/>
      <c r="L115" s="30"/>
      <c r="M115" s="32"/>
      <c r="N115" s="32"/>
    </row>
    <row r="116" spans="1:14" ht="12.75">
      <c r="A116" s="6">
        <v>32923</v>
      </c>
      <c r="B116" s="6" t="s">
        <v>184</v>
      </c>
      <c r="C116" s="31"/>
      <c r="D116" s="31"/>
      <c r="E116" s="31"/>
      <c r="F116" s="31"/>
      <c r="G116" s="31">
        <v>1000</v>
      </c>
      <c r="H116" s="31"/>
      <c r="I116" s="31"/>
      <c r="J116" s="31"/>
      <c r="K116" s="31"/>
      <c r="L116" s="30"/>
      <c r="M116" s="32"/>
      <c r="N116" s="32"/>
    </row>
    <row r="117" spans="1:14" ht="12.75">
      <c r="A117" s="6">
        <v>32931</v>
      </c>
      <c r="B117" s="6" t="s">
        <v>60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0"/>
      <c r="M117" s="32"/>
      <c r="N117" s="32"/>
    </row>
    <row r="118" spans="1:14" ht="12.75">
      <c r="A118" s="6">
        <v>32941</v>
      </c>
      <c r="B118" s="6" t="s">
        <v>61</v>
      </c>
      <c r="C118" s="31"/>
      <c r="D118" s="31">
        <v>109</v>
      </c>
      <c r="E118" s="31"/>
      <c r="F118" s="31">
        <v>100</v>
      </c>
      <c r="G118" s="31"/>
      <c r="H118" s="31">
        <v>20</v>
      </c>
      <c r="I118" s="31"/>
      <c r="J118" s="31"/>
      <c r="K118" s="31"/>
      <c r="L118" s="30"/>
      <c r="M118" s="32"/>
      <c r="N118" s="32"/>
    </row>
    <row r="119" spans="1:14" ht="12.75">
      <c r="A119" s="6">
        <v>32955</v>
      </c>
      <c r="B119" s="6" t="s">
        <v>185</v>
      </c>
      <c r="C119" s="31">
        <v>1680</v>
      </c>
      <c r="D119" s="31"/>
      <c r="E119" s="31"/>
      <c r="F119" s="31"/>
      <c r="G119" s="31"/>
      <c r="H119" s="31"/>
      <c r="I119" s="31"/>
      <c r="J119" s="31"/>
      <c r="K119" s="31"/>
      <c r="L119" s="30"/>
      <c r="M119" s="32"/>
      <c r="N119" s="32"/>
    </row>
    <row r="120" spans="1:14" ht="12.75">
      <c r="A120" s="6">
        <v>32959</v>
      </c>
      <c r="B120" s="6" t="s">
        <v>204</v>
      </c>
      <c r="C120" s="31"/>
      <c r="D120" s="31"/>
      <c r="E120" s="31"/>
      <c r="F120" s="31">
        <v>250</v>
      </c>
      <c r="G120" s="31"/>
      <c r="H120" s="31"/>
      <c r="I120" s="31"/>
      <c r="J120" s="31"/>
      <c r="K120" s="31"/>
      <c r="L120" s="30"/>
      <c r="M120" s="32"/>
      <c r="N120" s="32"/>
    </row>
    <row r="121" spans="1:14" ht="12.75">
      <c r="A121" s="6">
        <v>32999</v>
      </c>
      <c r="B121" s="6" t="s">
        <v>62</v>
      </c>
      <c r="C121" s="31"/>
      <c r="D121" s="31">
        <v>218</v>
      </c>
      <c r="E121" s="31"/>
      <c r="F121" s="31">
        <v>1100</v>
      </c>
      <c r="G121" s="31">
        <v>5000</v>
      </c>
      <c r="H121" s="31">
        <v>400</v>
      </c>
      <c r="I121" s="31">
        <v>200</v>
      </c>
      <c r="J121" s="31"/>
      <c r="K121" s="31"/>
      <c r="L121" s="30"/>
      <c r="M121" s="32"/>
      <c r="N121" s="32"/>
    </row>
    <row r="122" spans="1:14" ht="12.75">
      <c r="A122" s="6">
        <v>36911</v>
      </c>
      <c r="B122" s="6" t="s">
        <v>164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0"/>
      <c r="M122" s="32"/>
      <c r="N122" s="32"/>
    </row>
    <row r="123" spans="1:14" ht="12.75">
      <c r="A123" s="6">
        <v>36921</v>
      </c>
      <c r="B123" s="6" t="s">
        <v>165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0"/>
      <c r="M123" s="32"/>
      <c r="N123" s="32"/>
    </row>
    <row r="124" spans="1:14" ht="12.75">
      <c r="A124" s="6">
        <v>36931</v>
      </c>
      <c r="B124" s="6" t="s">
        <v>166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0"/>
      <c r="M124" s="32"/>
      <c r="N124" s="32"/>
    </row>
    <row r="125" spans="1:14" ht="12.75">
      <c r="A125" s="6">
        <v>36941</v>
      </c>
      <c r="B125" s="6" t="s">
        <v>167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0"/>
      <c r="M125" s="32"/>
      <c r="N125" s="32"/>
    </row>
    <row r="126" spans="1:14" ht="12.75">
      <c r="A126" s="6">
        <v>37151</v>
      </c>
      <c r="B126" s="6" t="s">
        <v>181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0"/>
      <c r="M126" s="32"/>
      <c r="N126" s="32"/>
    </row>
    <row r="127" spans="1:14" ht="12.75">
      <c r="A127" s="6">
        <v>37229</v>
      </c>
      <c r="B127" s="46" t="s">
        <v>190</v>
      </c>
      <c r="C127" s="31"/>
      <c r="D127" s="31"/>
      <c r="E127" s="31">
        <v>0</v>
      </c>
      <c r="F127" s="31">
        <v>10800</v>
      </c>
      <c r="G127" s="31"/>
      <c r="H127" s="31"/>
      <c r="I127" s="31"/>
      <c r="J127" s="31"/>
      <c r="K127" s="31"/>
      <c r="L127" s="30"/>
      <c r="M127" s="32"/>
      <c r="N127" s="32"/>
    </row>
    <row r="128" spans="1:14" ht="12.75">
      <c r="A128" s="6">
        <v>38129</v>
      </c>
      <c r="B128" s="46" t="s">
        <v>206</v>
      </c>
      <c r="C128" s="31">
        <v>430</v>
      </c>
      <c r="D128" s="31"/>
      <c r="E128" s="31"/>
      <c r="F128" s="31"/>
      <c r="G128" s="31"/>
      <c r="H128" s="31"/>
      <c r="I128" s="31"/>
      <c r="J128" s="31"/>
      <c r="K128" s="31"/>
      <c r="L128" s="30"/>
      <c r="M128" s="32"/>
      <c r="N128" s="32"/>
    </row>
    <row r="129" spans="1:14" ht="12.75">
      <c r="A129" s="6">
        <v>38131</v>
      </c>
      <c r="B129" s="6" t="s">
        <v>162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0"/>
      <c r="M129" s="32"/>
      <c r="N129" s="32"/>
    </row>
    <row r="130" spans="1:14" ht="12.75">
      <c r="A130" s="6">
        <v>38231</v>
      </c>
      <c r="B130" s="6" t="s">
        <v>163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0"/>
      <c r="M130" s="32"/>
      <c r="N130" s="32"/>
    </row>
    <row r="131" spans="1:14" ht="12.75">
      <c r="A131" s="6">
        <v>3864</v>
      </c>
      <c r="B131" s="6" t="s">
        <v>180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0"/>
      <c r="M131" s="32"/>
      <c r="N131" s="32"/>
    </row>
    <row r="132" spans="1:14" ht="12.75">
      <c r="A132" s="10">
        <v>34</v>
      </c>
      <c r="B132" s="10" t="s">
        <v>63</v>
      </c>
      <c r="C132" s="30">
        <f>SUM(C133:C135)</f>
        <v>0</v>
      </c>
      <c r="D132" s="30">
        <f>SUM(D133:D135)</f>
        <v>555</v>
      </c>
      <c r="E132" s="30">
        <f>SUM(E133:E135)</f>
        <v>0</v>
      </c>
      <c r="F132" s="30"/>
      <c r="G132" s="30"/>
      <c r="H132" s="30"/>
      <c r="I132" s="30"/>
      <c r="J132" s="30"/>
      <c r="K132" s="30"/>
      <c r="L132" s="41">
        <f>SUM(C132:K132)</f>
        <v>555</v>
      </c>
      <c r="M132" s="37">
        <v>555</v>
      </c>
      <c r="N132" s="45">
        <v>555</v>
      </c>
    </row>
    <row r="133" spans="1:14" ht="12.75">
      <c r="A133" s="6">
        <v>34311</v>
      </c>
      <c r="B133" s="6" t="s">
        <v>64</v>
      </c>
      <c r="C133" s="32"/>
      <c r="D133" s="32">
        <v>550</v>
      </c>
      <c r="E133" s="32"/>
      <c r="F133" s="32"/>
      <c r="G133" s="32"/>
      <c r="H133" s="32"/>
      <c r="I133" s="32"/>
      <c r="J133" s="32"/>
      <c r="K133" s="32"/>
      <c r="L133" s="30"/>
      <c r="M133" s="32"/>
      <c r="N133" s="32"/>
    </row>
    <row r="134" spans="1:14" ht="12.75">
      <c r="A134" s="6">
        <v>34339</v>
      </c>
      <c r="B134" s="6" t="s">
        <v>65</v>
      </c>
      <c r="C134" s="32"/>
      <c r="D134" s="32">
        <v>5</v>
      </c>
      <c r="E134" s="32"/>
      <c r="F134" s="32"/>
      <c r="G134" s="32"/>
      <c r="H134" s="32"/>
      <c r="I134" s="32"/>
      <c r="J134" s="32"/>
      <c r="K134" s="32"/>
      <c r="L134" s="30"/>
      <c r="M134" s="32"/>
      <c r="N134" s="32"/>
    </row>
    <row r="135" spans="1:14" ht="12.75">
      <c r="A135" s="6">
        <v>34349</v>
      </c>
      <c r="B135" s="6" t="s">
        <v>88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0"/>
      <c r="M135" s="32"/>
      <c r="N135" s="32"/>
    </row>
    <row r="136" spans="1:14" ht="12.75">
      <c r="A136" s="10">
        <v>4</v>
      </c>
      <c r="B136" s="10" t="s">
        <v>120</v>
      </c>
      <c r="C136" s="30">
        <f>SUM(C137:C137)</f>
        <v>10000</v>
      </c>
      <c r="D136" s="30">
        <f>SUM(D137:D137)</f>
        <v>0</v>
      </c>
      <c r="E136" s="30">
        <f>SUM(E137:E137)</f>
        <v>0</v>
      </c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2.75">
      <c r="A137" s="10">
        <v>42</v>
      </c>
      <c r="B137" s="10" t="s">
        <v>121</v>
      </c>
      <c r="C137" s="30">
        <f>SUM(C138:C143)</f>
        <v>10000</v>
      </c>
      <c r="D137" s="30"/>
      <c r="E137" s="30">
        <f>SUM(E138:E143)</f>
        <v>0</v>
      </c>
      <c r="F137" s="30">
        <f>SUM(F138:F143)</f>
        <v>2650</v>
      </c>
      <c r="G137" s="30"/>
      <c r="H137" s="30">
        <f>SUM(H138:H143)</f>
        <v>100</v>
      </c>
      <c r="I137" s="30">
        <f>SUM(I138:I143)</f>
        <v>500</v>
      </c>
      <c r="J137" s="30"/>
      <c r="K137" s="30"/>
      <c r="L137" s="41">
        <f>SUM(C137:K137)</f>
        <v>13250</v>
      </c>
      <c r="M137" s="37">
        <v>13250</v>
      </c>
      <c r="N137" s="45">
        <v>13250</v>
      </c>
    </row>
    <row r="138" spans="1:14" ht="12.75">
      <c r="A138" s="6">
        <v>42149</v>
      </c>
      <c r="B138" s="6" t="s">
        <v>122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0"/>
      <c r="M138" s="32"/>
      <c r="N138" s="32"/>
    </row>
    <row r="139" spans="1:15" ht="12.75">
      <c r="A139" s="6">
        <v>42273</v>
      </c>
      <c r="B139" s="6" t="s">
        <v>100</v>
      </c>
      <c r="C139" s="32"/>
      <c r="D139" s="32"/>
      <c r="E139" s="32"/>
      <c r="F139" s="32">
        <v>1950</v>
      </c>
      <c r="G139" s="32"/>
      <c r="H139" s="32"/>
      <c r="I139" s="32"/>
      <c r="J139" s="32"/>
      <c r="K139" s="32"/>
      <c r="L139" s="30"/>
      <c r="M139" s="32"/>
      <c r="N139" s="32"/>
      <c r="O139" s="38"/>
    </row>
    <row r="140" spans="1:14" ht="12.75">
      <c r="A140" s="6">
        <v>42319</v>
      </c>
      <c r="B140" s="6" t="s">
        <v>123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0"/>
      <c r="M140" s="32"/>
      <c r="N140" s="32"/>
    </row>
    <row r="141" spans="1:14" ht="12.75">
      <c r="A141" s="6">
        <v>42411</v>
      </c>
      <c r="B141" s="6" t="s">
        <v>124</v>
      </c>
      <c r="C141" s="32"/>
      <c r="D141" s="32"/>
      <c r="E141" s="32"/>
      <c r="F141" s="32">
        <v>700</v>
      </c>
      <c r="G141" s="32"/>
      <c r="H141" s="32">
        <v>100</v>
      </c>
      <c r="I141" s="32">
        <v>500</v>
      </c>
      <c r="J141" s="32"/>
      <c r="K141" s="32"/>
      <c r="L141" s="30"/>
      <c r="M141" s="32"/>
      <c r="N141" s="32"/>
    </row>
    <row r="142" spans="1:14" ht="12.75">
      <c r="A142" s="53">
        <v>424110</v>
      </c>
      <c r="B142" s="18" t="s">
        <v>192</v>
      </c>
      <c r="C142" s="32">
        <v>10000</v>
      </c>
      <c r="D142" s="32"/>
      <c r="E142" s="32"/>
      <c r="F142" s="32"/>
      <c r="G142" s="32"/>
      <c r="H142" s="32"/>
      <c r="I142" s="32"/>
      <c r="J142" s="32"/>
      <c r="K142" s="32"/>
      <c r="L142" s="30"/>
      <c r="M142" s="32"/>
      <c r="N142" s="32"/>
    </row>
    <row r="143" spans="1:14" ht="12.75">
      <c r="A143" s="18">
        <v>45411</v>
      </c>
      <c r="B143" s="18" t="s">
        <v>125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0"/>
      <c r="M143" s="32"/>
      <c r="N143" s="32"/>
    </row>
    <row r="144" spans="1:14" ht="12.75">
      <c r="A144" s="24" t="s">
        <v>127</v>
      </c>
      <c r="B144" s="16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3.5" thickBot="1">
      <c r="A145" s="58">
        <v>92221</v>
      </c>
      <c r="B145" s="13" t="s">
        <v>197</v>
      </c>
      <c r="C145" s="34"/>
      <c r="D145" s="34"/>
      <c r="E145" s="34"/>
      <c r="F145" s="57"/>
      <c r="G145" s="57"/>
      <c r="H145" s="34"/>
      <c r="I145" s="34"/>
      <c r="J145" s="34"/>
      <c r="K145" s="57"/>
      <c r="L145" s="57"/>
      <c r="M145" s="57"/>
      <c r="N145" s="57"/>
    </row>
    <row r="146" spans="1:14" ht="13.5" thickBot="1">
      <c r="A146" s="15"/>
      <c r="B146" s="25" t="s">
        <v>128</v>
      </c>
      <c r="C146" s="35"/>
      <c r="D146" s="62"/>
      <c r="E146" s="35"/>
      <c r="F146" s="35"/>
      <c r="G146" s="35"/>
      <c r="H146" s="35"/>
      <c r="I146" s="35"/>
      <c r="J146" s="35" t="e">
        <f>SUM(#REF!+J144)</f>
        <v>#REF!</v>
      </c>
      <c r="K146" s="35" t="e">
        <f>SUM(#REF!+K144)</f>
        <v>#REF!</v>
      </c>
      <c r="L146" s="35" t="e">
        <f>SUM(C146:K146)</f>
        <v>#REF!</v>
      </c>
      <c r="M146" s="35"/>
      <c r="N146" s="36"/>
    </row>
    <row r="147" spans="1:14" ht="12.75">
      <c r="A147" s="13">
        <v>92221</v>
      </c>
      <c r="B147" s="13" t="s">
        <v>197</v>
      </c>
      <c r="C147" s="13"/>
      <c r="D147" s="13"/>
      <c r="E147" s="13"/>
      <c r="F147" s="57"/>
      <c r="G147" s="57"/>
      <c r="H147" s="13"/>
      <c r="I147" s="13"/>
      <c r="J147" s="13"/>
      <c r="K147" s="13"/>
      <c r="L147" s="13"/>
      <c r="M147" s="13"/>
      <c r="N147" s="13"/>
    </row>
    <row r="148" spans="1:14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3" ht="12.75">
      <c r="A149" s="72" t="s">
        <v>156</v>
      </c>
      <c r="B149" s="73"/>
      <c r="C149" s="73"/>
    </row>
    <row r="151" ht="12.75">
      <c r="B151" s="4" t="s">
        <v>119</v>
      </c>
    </row>
    <row r="152" ht="12.75">
      <c r="B152" s="13"/>
    </row>
    <row r="154" spans="1:14" ht="12.75">
      <c r="A154" s="10">
        <v>3</v>
      </c>
      <c r="B154" s="10" t="s">
        <v>26</v>
      </c>
      <c r="C154" s="30">
        <f>SUM(C155+C160+C198)</f>
        <v>0</v>
      </c>
      <c r="D154" s="30">
        <f aca="true" t="shared" si="11" ref="D154:N154">SUM(D155+D160+D198)</f>
        <v>0</v>
      </c>
      <c r="E154" s="30">
        <f t="shared" si="11"/>
        <v>0</v>
      </c>
      <c r="F154" s="30">
        <f t="shared" si="11"/>
        <v>0</v>
      </c>
      <c r="G154" s="30">
        <f t="shared" si="11"/>
        <v>0</v>
      </c>
      <c r="H154" s="30">
        <f t="shared" si="11"/>
        <v>0</v>
      </c>
      <c r="I154" s="30">
        <f t="shared" si="11"/>
        <v>0</v>
      </c>
      <c r="J154" s="30">
        <f t="shared" si="11"/>
        <v>0</v>
      </c>
      <c r="K154" s="30">
        <f t="shared" si="11"/>
        <v>0</v>
      </c>
      <c r="L154" s="30">
        <f t="shared" si="11"/>
        <v>0</v>
      </c>
      <c r="M154" s="30">
        <f t="shared" si="11"/>
        <v>0</v>
      </c>
      <c r="N154" s="30">
        <f t="shared" si="11"/>
        <v>0</v>
      </c>
    </row>
    <row r="155" spans="1:14" ht="12.75">
      <c r="A155" s="10">
        <v>31</v>
      </c>
      <c r="B155" s="10" t="s">
        <v>27</v>
      </c>
      <c r="C155" s="30">
        <f>SUM(C156:C159)</f>
        <v>0</v>
      </c>
      <c r="D155" s="30">
        <f aca="true" t="shared" si="12" ref="D155:N155">SUM(D156:D159)</f>
        <v>0</v>
      </c>
      <c r="E155" s="30">
        <f t="shared" si="12"/>
        <v>0</v>
      </c>
      <c r="F155" s="30">
        <f t="shared" si="12"/>
        <v>0</v>
      </c>
      <c r="G155" s="30">
        <f t="shared" si="12"/>
        <v>0</v>
      </c>
      <c r="H155" s="30">
        <f t="shared" si="12"/>
        <v>0</v>
      </c>
      <c r="I155" s="30">
        <f t="shared" si="12"/>
        <v>0</v>
      </c>
      <c r="J155" s="30">
        <f t="shared" si="12"/>
        <v>0</v>
      </c>
      <c r="K155" s="30">
        <f t="shared" si="12"/>
        <v>0</v>
      </c>
      <c r="L155" s="30">
        <f t="shared" si="12"/>
        <v>0</v>
      </c>
      <c r="M155" s="30">
        <f t="shared" si="12"/>
        <v>0</v>
      </c>
      <c r="N155" s="30">
        <f t="shared" si="12"/>
        <v>0</v>
      </c>
    </row>
    <row r="156" spans="1:14" ht="12.75">
      <c r="A156" s="6">
        <v>31111</v>
      </c>
      <c r="B156" s="6" t="s">
        <v>28</v>
      </c>
      <c r="C156" s="32"/>
      <c r="D156" s="32"/>
      <c r="E156" s="32"/>
      <c r="F156" s="32"/>
      <c r="G156" s="30"/>
      <c r="H156" s="30"/>
      <c r="I156" s="30"/>
      <c r="J156" s="30"/>
      <c r="K156" s="30"/>
      <c r="L156" s="30">
        <f aca="true" t="shared" si="13" ref="L156:L208">SUM(C156+E156+G156+H156+I156+J156+K156)</f>
        <v>0</v>
      </c>
      <c r="M156" s="32"/>
      <c r="N156" s="32"/>
    </row>
    <row r="157" spans="1:14" ht="12.75">
      <c r="A157" s="6">
        <v>31219</v>
      </c>
      <c r="B157" s="6" t="s">
        <v>29</v>
      </c>
      <c r="C157" s="32"/>
      <c r="D157" s="32"/>
      <c r="E157" s="32"/>
      <c r="F157" s="32"/>
      <c r="G157" s="30"/>
      <c r="H157" s="30"/>
      <c r="I157" s="30"/>
      <c r="J157" s="30"/>
      <c r="K157" s="30"/>
      <c r="L157" s="30">
        <f t="shared" si="13"/>
        <v>0</v>
      </c>
      <c r="M157" s="32"/>
      <c r="N157" s="32"/>
    </row>
    <row r="158" spans="1:14" ht="12.75">
      <c r="A158" s="6">
        <v>31321</v>
      </c>
      <c r="B158" s="6" t="s">
        <v>30</v>
      </c>
      <c r="C158" s="32"/>
      <c r="D158" s="32"/>
      <c r="E158" s="32"/>
      <c r="F158" s="32"/>
      <c r="G158" s="30"/>
      <c r="H158" s="30"/>
      <c r="I158" s="30"/>
      <c r="J158" s="30"/>
      <c r="K158" s="30"/>
      <c r="L158" s="30">
        <f t="shared" si="13"/>
        <v>0</v>
      </c>
      <c r="M158" s="32"/>
      <c r="N158" s="32"/>
    </row>
    <row r="159" spans="1:14" ht="12.75">
      <c r="A159" s="6">
        <v>31332</v>
      </c>
      <c r="B159" s="6" t="s">
        <v>31</v>
      </c>
      <c r="C159" s="32"/>
      <c r="D159" s="32"/>
      <c r="E159" s="32"/>
      <c r="F159" s="32"/>
      <c r="G159" s="30"/>
      <c r="H159" s="30"/>
      <c r="I159" s="30"/>
      <c r="J159" s="30"/>
      <c r="K159" s="30"/>
      <c r="L159" s="30">
        <f t="shared" si="13"/>
        <v>0</v>
      </c>
      <c r="M159" s="32"/>
      <c r="N159" s="32"/>
    </row>
    <row r="160" spans="1:14" ht="12.75">
      <c r="A160" s="10">
        <v>32</v>
      </c>
      <c r="B160" s="10" t="s">
        <v>32</v>
      </c>
      <c r="C160" s="30">
        <f>SUM(C161:C197)</f>
        <v>0</v>
      </c>
      <c r="D160" s="30">
        <f aca="true" t="shared" si="14" ref="D160:N160">SUM(D161:D197)</f>
        <v>0</v>
      </c>
      <c r="E160" s="30">
        <f t="shared" si="14"/>
        <v>0</v>
      </c>
      <c r="F160" s="30">
        <f t="shared" si="14"/>
        <v>0</v>
      </c>
      <c r="G160" s="30">
        <f t="shared" si="14"/>
        <v>0</v>
      </c>
      <c r="H160" s="30">
        <f t="shared" si="14"/>
        <v>0</v>
      </c>
      <c r="I160" s="30">
        <f t="shared" si="14"/>
        <v>0</v>
      </c>
      <c r="J160" s="30">
        <f t="shared" si="14"/>
        <v>0</v>
      </c>
      <c r="K160" s="30">
        <f t="shared" si="14"/>
        <v>0</v>
      </c>
      <c r="L160" s="30">
        <f t="shared" si="14"/>
        <v>0</v>
      </c>
      <c r="M160" s="30">
        <f t="shared" si="14"/>
        <v>0</v>
      </c>
      <c r="N160" s="30">
        <f t="shared" si="14"/>
        <v>0</v>
      </c>
    </row>
    <row r="161" spans="1:14" ht="12.75">
      <c r="A161" s="6">
        <v>32119</v>
      </c>
      <c r="B161" s="6" t="s">
        <v>96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0">
        <f t="shared" si="13"/>
        <v>0</v>
      </c>
      <c r="M161" s="32"/>
      <c r="N161" s="32"/>
    </row>
    <row r="162" spans="1:14" ht="12.75">
      <c r="A162" s="6">
        <v>32121</v>
      </c>
      <c r="B162" s="6" t="s">
        <v>81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0">
        <f t="shared" si="13"/>
        <v>0</v>
      </c>
      <c r="M162" s="32"/>
      <c r="N162" s="32"/>
    </row>
    <row r="163" spans="1:14" ht="12.75">
      <c r="A163" s="6">
        <v>32131</v>
      </c>
      <c r="B163" s="6" t="s">
        <v>33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0">
        <f t="shared" si="13"/>
        <v>0</v>
      </c>
      <c r="M163" s="32"/>
      <c r="N163" s="32"/>
    </row>
    <row r="164" spans="1:14" ht="12.75">
      <c r="A164" s="6">
        <v>32149</v>
      </c>
      <c r="B164" s="6" t="s">
        <v>34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0">
        <f t="shared" si="13"/>
        <v>0</v>
      </c>
      <c r="M164" s="32"/>
      <c r="N164" s="32"/>
    </row>
    <row r="165" spans="1:14" ht="12.75">
      <c r="A165" s="6">
        <v>32211</v>
      </c>
      <c r="B165" s="6" t="s">
        <v>37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0">
        <f t="shared" si="13"/>
        <v>0</v>
      </c>
      <c r="M165" s="32"/>
      <c r="N165" s="32"/>
    </row>
    <row r="166" spans="1:14" ht="12.75">
      <c r="A166" s="6">
        <v>32219</v>
      </c>
      <c r="B166" s="6" t="s">
        <v>95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0">
        <f t="shared" si="13"/>
        <v>0</v>
      </c>
      <c r="M166" s="32"/>
      <c r="N166" s="32"/>
    </row>
    <row r="167" spans="1:14" ht="12.75">
      <c r="A167" s="6">
        <v>32229</v>
      </c>
      <c r="B167" s="6" t="s">
        <v>38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0">
        <f t="shared" si="13"/>
        <v>0</v>
      </c>
      <c r="M167" s="32"/>
      <c r="N167" s="32"/>
    </row>
    <row r="168" spans="1:14" ht="12.75">
      <c r="A168" s="6">
        <v>32231</v>
      </c>
      <c r="B168" s="6" t="s">
        <v>39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0">
        <f t="shared" si="13"/>
        <v>0</v>
      </c>
      <c r="M168" s="32"/>
      <c r="N168" s="32"/>
    </row>
    <row r="169" spans="1:14" ht="12.75">
      <c r="A169" s="6">
        <v>32233</v>
      </c>
      <c r="B169" s="6" t="s">
        <v>40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0">
        <f t="shared" si="13"/>
        <v>0</v>
      </c>
      <c r="M169" s="32"/>
      <c r="N169" s="32"/>
    </row>
    <row r="170" spans="1:14" ht="12.75">
      <c r="A170" s="6">
        <v>32234</v>
      </c>
      <c r="B170" s="6" t="s">
        <v>41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0">
        <f t="shared" si="13"/>
        <v>0</v>
      </c>
      <c r="M170" s="32"/>
      <c r="N170" s="32"/>
    </row>
    <row r="171" spans="1:14" ht="12.75">
      <c r="A171" s="6">
        <v>32239</v>
      </c>
      <c r="B171" s="6" t="s">
        <v>42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0">
        <f t="shared" si="13"/>
        <v>0</v>
      </c>
      <c r="M171" s="32"/>
      <c r="N171" s="32"/>
    </row>
    <row r="172" spans="1:14" ht="12.75">
      <c r="A172" s="6">
        <v>32244</v>
      </c>
      <c r="B172" s="6" t="s">
        <v>82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0">
        <f t="shared" si="13"/>
        <v>0</v>
      </c>
      <c r="M172" s="32"/>
      <c r="N172" s="32"/>
    </row>
    <row r="173" spans="1:14" ht="12.75">
      <c r="A173" s="6">
        <v>32251</v>
      </c>
      <c r="B173" s="6" t="s">
        <v>43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0">
        <f t="shared" si="13"/>
        <v>0</v>
      </c>
      <c r="M173" s="32"/>
      <c r="N173" s="32"/>
    </row>
    <row r="174" spans="1:14" ht="12.75">
      <c r="A174" s="6">
        <v>32252</v>
      </c>
      <c r="B174" s="6" t="s">
        <v>44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0">
        <f t="shared" si="13"/>
        <v>0</v>
      </c>
      <c r="M174" s="32"/>
      <c r="N174" s="32"/>
    </row>
    <row r="175" spans="1:14" ht="12.75">
      <c r="A175" s="6">
        <v>32271</v>
      </c>
      <c r="B175" s="6" t="s">
        <v>83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0">
        <f t="shared" si="13"/>
        <v>0</v>
      </c>
      <c r="M175" s="32"/>
      <c r="N175" s="32"/>
    </row>
    <row r="176" spans="1:14" ht="12.75">
      <c r="A176" s="6">
        <v>32311</v>
      </c>
      <c r="B176" s="6" t="s">
        <v>84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0">
        <f t="shared" si="13"/>
        <v>0</v>
      </c>
      <c r="M176" s="32"/>
      <c r="N176" s="32"/>
    </row>
    <row r="177" spans="1:14" ht="12.75">
      <c r="A177" s="6">
        <v>32313</v>
      </c>
      <c r="B177" s="6" t="s">
        <v>45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0">
        <f t="shared" si="13"/>
        <v>0</v>
      </c>
      <c r="M177" s="32"/>
      <c r="N177" s="32"/>
    </row>
    <row r="178" spans="1:14" ht="12.75">
      <c r="A178" s="6">
        <v>32319</v>
      </c>
      <c r="B178" s="6" t="s">
        <v>46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0">
        <f t="shared" si="13"/>
        <v>0</v>
      </c>
      <c r="M178" s="32"/>
      <c r="N178" s="32"/>
    </row>
    <row r="179" spans="1:14" ht="12.75">
      <c r="A179" s="6">
        <v>32329</v>
      </c>
      <c r="B179" s="6" t="s">
        <v>47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0">
        <f t="shared" si="13"/>
        <v>0</v>
      </c>
      <c r="M179" s="32"/>
      <c r="N179" s="32"/>
    </row>
    <row r="180" spans="1:14" ht="12.75">
      <c r="A180" s="6">
        <v>32339</v>
      </c>
      <c r="B180" s="6" t="s">
        <v>48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0">
        <f t="shared" si="13"/>
        <v>0</v>
      </c>
      <c r="M180" s="32"/>
      <c r="N180" s="32"/>
    </row>
    <row r="181" spans="1:14" ht="12.75">
      <c r="A181" s="6">
        <v>32349</v>
      </c>
      <c r="B181" s="6" t="s">
        <v>49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>
        <f t="shared" si="13"/>
        <v>0</v>
      </c>
      <c r="M181" s="32"/>
      <c r="N181" s="32"/>
    </row>
    <row r="182" spans="1:14" ht="12.75">
      <c r="A182" s="6">
        <v>32359</v>
      </c>
      <c r="B182" s="6" t="s">
        <v>50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0">
        <f t="shared" si="13"/>
        <v>0</v>
      </c>
      <c r="M182" s="32"/>
      <c r="N182" s="32"/>
    </row>
    <row r="183" spans="1:14" ht="12.75">
      <c r="A183" s="6">
        <v>32361</v>
      </c>
      <c r="B183" s="6" t="s">
        <v>51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0">
        <f t="shared" si="13"/>
        <v>0</v>
      </c>
      <c r="M183" s="32"/>
      <c r="N183" s="32"/>
    </row>
    <row r="184" spans="1:14" ht="12.75">
      <c r="A184" s="6">
        <v>32369</v>
      </c>
      <c r="B184" s="6" t="s">
        <v>52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0">
        <f t="shared" si="13"/>
        <v>0</v>
      </c>
      <c r="M184" s="32"/>
      <c r="N184" s="32"/>
    </row>
    <row r="185" spans="1:14" ht="12.75">
      <c r="A185" s="6">
        <v>32371</v>
      </c>
      <c r="B185" s="6" t="s">
        <v>53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0">
        <f t="shared" si="13"/>
        <v>0</v>
      </c>
      <c r="M185" s="32"/>
      <c r="N185" s="32"/>
    </row>
    <row r="186" spans="1:14" ht="12.75">
      <c r="A186" s="6">
        <v>32372</v>
      </c>
      <c r="B186" s="6" t="s">
        <v>54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0">
        <f t="shared" si="13"/>
        <v>0</v>
      </c>
      <c r="M186" s="32"/>
      <c r="N186" s="32"/>
    </row>
    <row r="187" spans="1:14" ht="12.75">
      <c r="A187" s="6">
        <v>32379</v>
      </c>
      <c r="B187" s="6" t="s">
        <v>55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0">
        <f t="shared" si="13"/>
        <v>0</v>
      </c>
      <c r="M187" s="32"/>
      <c r="N187" s="32"/>
    </row>
    <row r="188" spans="1:14" ht="12.75">
      <c r="A188" s="6">
        <v>32389</v>
      </c>
      <c r="B188" s="6" t="s">
        <v>56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>
        <f t="shared" si="13"/>
        <v>0</v>
      </c>
      <c r="M188" s="32"/>
      <c r="N188" s="32"/>
    </row>
    <row r="189" spans="1:14" ht="12.75">
      <c r="A189" s="6">
        <v>32391</v>
      </c>
      <c r="B189" s="6" t="s">
        <v>57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0">
        <f t="shared" si="13"/>
        <v>0</v>
      </c>
      <c r="M189" s="32"/>
      <c r="N189" s="32"/>
    </row>
    <row r="190" spans="1:14" ht="12.75">
      <c r="A190" s="6">
        <v>32399</v>
      </c>
      <c r="B190" s="6" t="s">
        <v>58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0">
        <f t="shared" si="13"/>
        <v>0</v>
      </c>
      <c r="M190" s="32"/>
      <c r="N190" s="32"/>
    </row>
    <row r="191" spans="1:14" ht="12.75">
      <c r="A191" s="6">
        <v>32412</v>
      </c>
      <c r="B191" s="6" t="s">
        <v>85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0">
        <f t="shared" si="13"/>
        <v>0</v>
      </c>
      <c r="M191" s="32"/>
      <c r="N191" s="32"/>
    </row>
    <row r="192" spans="1:14" ht="12.75">
      <c r="A192" s="6">
        <v>32922</v>
      </c>
      <c r="B192" s="6" t="s">
        <v>59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0">
        <f t="shared" si="13"/>
        <v>0</v>
      </c>
      <c r="M192" s="32"/>
      <c r="N192" s="32"/>
    </row>
    <row r="193" spans="1:14" ht="12.75">
      <c r="A193" s="6">
        <v>32923</v>
      </c>
      <c r="B193" s="6" t="s">
        <v>86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0">
        <f t="shared" si="13"/>
        <v>0</v>
      </c>
      <c r="M193" s="32"/>
      <c r="N193" s="32"/>
    </row>
    <row r="194" spans="1:14" ht="12.75">
      <c r="A194" s="6">
        <v>32931</v>
      </c>
      <c r="B194" s="6" t="s">
        <v>60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0">
        <f t="shared" si="13"/>
        <v>0</v>
      </c>
      <c r="M194" s="32"/>
      <c r="N194" s="32"/>
    </row>
    <row r="195" spans="1:14" ht="12.75">
      <c r="A195" s="6">
        <v>32941</v>
      </c>
      <c r="B195" s="6" t="s">
        <v>61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0">
        <f t="shared" si="13"/>
        <v>0</v>
      </c>
      <c r="M195" s="32"/>
      <c r="N195" s="32"/>
    </row>
    <row r="196" spans="1:14" ht="12.75">
      <c r="A196" s="6">
        <v>32952</v>
      </c>
      <c r="B196" s="6" t="s">
        <v>87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0">
        <f t="shared" si="13"/>
        <v>0</v>
      </c>
      <c r="M196" s="32"/>
      <c r="N196" s="32"/>
    </row>
    <row r="197" spans="1:14" ht="12.75">
      <c r="A197" s="6">
        <v>32999</v>
      </c>
      <c r="B197" s="6" t="s">
        <v>62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>
        <f t="shared" si="13"/>
        <v>0</v>
      </c>
      <c r="M197" s="32"/>
      <c r="N197" s="32"/>
    </row>
    <row r="198" spans="1:14" ht="12.75">
      <c r="A198" s="10">
        <v>34</v>
      </c>
      <c r="B198" s="10" t="s">
        <v>63</v>
      </c>
      <c r="C198" s="30">
        <f>SUM(C199:C201)</f>
        <v>0</v>
      </c>
      <c r="D198" s="30">
        <f aca="true" t="shared" si="15" ref="D198:N198">SUM(D199:D201)</f>
        <v>0</v>
      </c>
      <c r="E198" s="30">
        <f t="shared" si="15"/>
        <v>0</v>
      </c>
      <c r="F198" s="30">
        <f t="shared" si="15"/>
        <v>0</v>
      </c>
      <c r="G198" s="30">
        <f t="shared" si="15"/>
        <v>0</v>
      </c>
      <c r="H198" s="30">
        <f t="shared" si="15"/>
        <v>0</v>
      </c>
      <c r="I198" s="30">
        <f t="shared" si="15"/>
        <v>0</v>
      </c>
      <c r="J198" s="30">
        <f t="shared" si="15"/>
        <v>0</v>
      </c>
      <c r="K198" s="30">
        <f t="shared" si="15"/>
        <v>0</v>
      </c>
      <c r="L198" s="30">
        <f t="shared" si="15"/>
        <v>0</v>
      </c>
      <c r="M198" s="30">
        <f t="shared" si="15"/>
        <v>0</v>
      </c>
      <c r="N198" s="30">
        <f t="shared" si="15"/>
        <v>0</v>
      </c>
    </row>
    <row r="199" spans="1:14" ht="12.75">
      <c r="A199" s="6">
        <v>34311</v>
      </c>
      <c r="B199" s="6" t="s">
        <v>64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0">
        <f t="shared" si="13"/>
        <v>0</v>
      </c>
      <c r="M199" s="32"/>
      <c r="N199" s="32"/>
    </row>
    <row r="200" spans="1:14" ht="12.75">
      <c r="A200" s="6">
        <v>34339</v>
      </c>
      <c r="B200" s="6" t="s">
        <v>65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0">
        <f t="shared" si="13"/>
        <v>0</v>
      </c>
      <c r="M200" s="32"/>
      <c r="N200" s="32"/>
    </row>
    <row r="201" spans="1:14" ht="12.75">
      <c r="A201" s="6">
        <v>34349</v>
      </c>
      <c r="B201" s="6" t="s">
        <v>88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0">
        <f t="shared" si="13"/>
        <v>0</v>
      </c>
      <c r="M201" s="32"/>
      <c r="N201" s="32"/>
    </row>
    <row r="202" spans="1:14" ht="12.75">
      <c r="A202" s="10">
        <v>4</v>
      </c>
      <c r="B202" s="10" t="s">
        <v>120</v>
      </c>
      <c r="C202" s="30">
        <f>SUM(C203+P205)</f>
        <v>0</v>
      </c>
      <c r="D202" s="30">
        <f aca="true" t="shared" si="16" ref="D202:N202">SUM(D203+Q205)</f>
        <v>0</v>
      </c>
      <c r="E202" s="30">
        <f t="shared" si="16"/>
        <v>0</v>
      </c>
      <c r="F202" s="30">
        <f t="shared" si="16"/>
        <v>0</v>
      </c>
      <c r="G202" s="30">
        <f t="shared" si="16"/>
        <v>0</v>
      </c>
      <c r="H202" s="30">
        <f t="shared" si="16"/>
        <v>0</v>
      </c>
      <c r="I202" s="30">
        <f t="shared" si="16"/>
        <v>0</v>
      </c>
      <c r="J202" s="30">
        <f t="shared" si="16"/>
        <v>0</v>
      </c>
      <c r="K202" s="30">
        <f t="shared" si="16"/>
        <v>0</v>
      </c>
      <c r="L202" s="30">
        <f t="shared" si="16"/>
        <v>0</v>
      </c>
      <c r="M202" s="30">
        <f t="shared" si="16"/>
        <v>0</v>
      </c>
      <c r="N202" s="30">
        <f t="shared" si="16"/>
        <v>0</v>
      </c>
    </row>
    <row r="203" spans="1:14" ht="12.75">
      <c r="A203" s="10">
        <v>42</v>
      </c>
      <c r="B203" s="10" t="s">
        <v>121</v>
      </c>
      <c r="C203" s="30">
        <f>SUM(C204:C208)</f>
        <v>0</v>
      </c>
      <c r="D203" s="30">
        <f aca="true" t="shared" si="17" ref="D203:N203">SUM(D204:D208)</f>
        <v>0</v>
      </c>
      <c r="E203" s="30">
        <f t="shared" si="17"/>
        <v>0</v>
      </c>
      <c r="F203" s="30">
        <f t="shared" si="17"/>
        <v>0</v>
      </c>
      <c r="G203" s="30">
        <f t="shared" si="17"/>
        <v>0</v>
      </c>
      <c r="H203" s="30">
        <f t="shared" si="17"/>
        <v>0</v>
      </c>
      <c r="I203" s="30">
        <f t="shared" si="17"/>
        <v>0</v>
      </c>
      <c r="J203" s="30">
        <f t="shared" si="17"/>
        <v>0</v>
      </c>
      <c r="K203" s="30">
        <f t="shared" si="17"/>
        <v>0</v>
      </c>
      <c r="L203" s="30">
        <f t="shared" si="17"/>
        <v>0</v>
      </c>
      <c r="M203" s="30">
        <f t="shared" si="17"/>
        <v>0</v>
      </c>
      <c r="N203" s="30">
        <f t="shared" si="17"/>
        <v>0</v>
      </c>
    </row>
    <row r="204" spans="1:14" ht="12.75">
      <c r="A204" s="6">
        <v>42149</v>
      </c>
      <c r="B204" s="6" t="s">
        <v>122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0">
        <f t="shared" si="13"/>
        <v>0</v>
      </c>
      <c r="M204" s="32"/>
      <c r="N204" s="32"/>
    </row>
    <row r="205" spans="1:14" ht="12.75">
      <c r="A205" s="6">
        <v>42273</v>
      </c>
      <c r="B205" s="6" t="s">
        <v>100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0">
        <f t="shared" si="13"/>
        <v>0</v>
      </c>
      <c r="M205" s="32"/>
      <c r="N205" s="32"/>
    </row>
    <row r="206" spans="1:14" ht="12.75">
      <c r="A206" s="6">
        <v>42319</v>
      </c>
      <c r="B206" s="6" t="s">
        <v>123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0">
        <f t="shared" si="13"/>
        <v>0</v>
      </c>
      <c r="M206" s="32"/>
      <c r="N206" s="32"/>
    </row>
    <row r="207" spans="1:14" ht="12.75">
      <c r="A207" s="6">
        <v>42411</v>
      </c>
      <c r="B207" s="6" t="s">
        <v>124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0">
        <f t="shared" si="13"/>
        <v>0</v>
      </c>
      <c r="M207" s="32"/>
      <c r="N207" s="32"/>
    </row>
    <row r="208" spans="1:14" ht="12.75">
      <c r="A208" s="18">
        <v>45411</v>
      </c>
      <c r="B208" s="18" t="s">
        <v>125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0">
        <f t="shared" si="13"/>
        <v>0</v>
      </c>
      <c r="M208" s="32"/>
      <c r="N208" s="32"/>
    </row>
    <row r="209" spans="1:14" ht="12.75">
      <c r="A209" s="24" t="s">
        <v>127</v>
      </c>
      <c r="B209" s="16"/>
      <c r="C209" s="30">
        <f>SUM(C154+C202)</f>
        <v>0</v>
      </c>
      <c r="D209" s="30">
        <f aca="true" t="shared" si="18" ref="D209:N209">SUM(D154+D202)</f>
        <v>0</v>
      </c>
      <c r="E209" s="30">
        <f t="shared" si="18"/>
        <v>0</v>
      </c>
      <c r="F209" s="30">
        <f t="shared" si="18"/>
        <v>0</v>
      </c>
      <c r="G209" s="30">
        <f t="shared" si="18"/>
        <v>0</v>
      </c>
      <c r="H209" s="30">
        <f t="shared" si="18"/>
        <v>0</v>
      </c>
      <c r="I209" s="30">
        <f t="shared" si="18"/>
        <v>0</v>
      </c>
      <c r="J209" s="30">
        <f t="shared" si="18"/>
        <v>0</v>
      </c>
      <c r="K209" s="30">
        <f t="shared" si="18"/>
        <v>0</v>
      </c>
      <c r="L209" s="30">
        <f t="shared" si="18"/>
        <v>0</v>
      </c>
      <c r="M209" s="30">
        <f t="shared" si="18"/>
        <v>0</v>
      </c>
      <c r="N209" s="30">
        <f t="shared" si="18"/>
        <v>0</v>
      </c>
    </row>
  </sheetData>
  <sheetProtection/>
  <mergeCells count="9">
    <mergeCell ref="M8:N8"/>
    <mergeCell ref="A1:N1"/>
    <mergeCell ref="A2:N2"/>
    <mergeCell ref="B4:H4"/>
    <mergeCell ref="C7:K7"/>
    <mergeCell ref="A149:C149"/>
    <mergeCell ref="F3:G3"/>
    <mergeCell ref="C8:E8"/>
    <mergeCell ref="B73:D73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67" t="s">
        <v>151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5.75">
      <c r="A2" s="67" t="s">
        <v>157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6:7" ht="12.75">
      <c r="F3" s="74" t="s">
        <v>141</v>
      </c>
      <c r="G3" s="74"/>
    </row>
    <row r="4" spans="2:8" ht="12.75">
      <c r="B4" s="68" t="s">
        <v>136</v>
      </c>
      <c r="C4" s="68"/>
      <c r="D4" s="68"/>
      <c r="E4" s="68"/>
      <c r="F4" s="68"/>
      <c r="G4" s="68"/>
      <c r="H4" s="68"/>
    </row>
    <row r="5" ht="13.5" thickBot="1"/>
    <row r="6" spans="1:12" ht="13.5" thickBot="1">
      <c r="A6" s="21" t="s">
        <v>2</v>
      </c>
      <c r="B6" s="21"/>
      <c r="C6" s="69" t="s">
        <v>36</v>
      </c>
      <c r="D6" s="70"/>
      <c r="E6" s="70"/>
      <c r="F6" s="70"/>
      <c r="G6" s="70"/>
      <c r="H6" s="70"/>
      <c r="I6" s="70"/>
      <c r="J6" s="70"/>
      <c r="K6" s="71"/>
      <c r="L6" s="20"/>
    </row>
    <row r="7" spans="1:14" ht="13.5" thickBot="1">
      <c r="A7" s="4"/>
      <c r="B7" s="4"/>
      <c r="C7" s="69" t="s">
        <v>35</v>
      </c>
      <c r="D7" s="70"/>
      <c r="E7" s="71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65" t="s">
        <v>112</v>
      </c>
      <c r="N7" s="66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75" t="s">
        <v>142</v>
      </c>
      <c r="C56" s="75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75" t="s">
        <v>139</v>
      </c>
      <c r="C57" s="75"/>
      <c r="D57" s="75"/>
      <c r="E57" s="75"/>
      <c r="F57" s="75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75"/>
      <c r="C148" s="75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Računovodstvo</cp:lastModifiedBy>
  <cp:lastPrinted>2023-10-26T08:21:16Z</cp:lastPrinted>
  <dcterms:created xsi:type="dcterms:W3CDTF">2011-09-21T19:59:38Z</dcterms:created>
  <dcterms:modified xsi:type="dcterms:W3CDTF">2023-10-26T12:03:23Z</dcterms:modified>
  <cp:category/>
  <cp:version/>
  <cp:contentType/>
  <cp:contentStatus/>
</cp:coreProperties>
</file>